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MSP CTAPUB2017\AMSP 2023\AMSP CUENTA PUBLICA DICIEMBRE 2023\"/>
    </mc:Choice>
  </mc:AlternateContent>
  <xr:revisionPtr revIDLastSave="0" documentId="13_ncr:1_{7659AABB-B377-4553-9FD3-A07D652F9C33}" xr6:coauthVersionLast="47" xr6:coauthVersionMax="47" xr10:uidLastSave="{00000000-0000-0000-0000-000000000000}"/>
  <bookViews>
    <workbookView xWindow="-120" yWindow="-120" windowWidth="29040" windowHeight="15840" tabRatio="863" activeTab="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ACT!$A$5:$E$224</definedName>
    <definedName name="_xlnm._FilterDatabase" localSheetId="7" hidden="1">EFE!$A$25:$D$49</definedName>
    <definedName name="_xlnm._FilterDatabase" localSheetId="1" hidden="1">ESF!$A$1:$A$278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59" l="1"/>
  <c r="C45" i="59"/>
  <c r="D127" i="62"/>
  <c r="D98" i="62"/>
  <c r="D86" i="62"/>
  <c r="D68" i="62"/>
  <c r="C98" i="62"/>
  <c r="C96" i="62"/>
  <c r="C95" i="62" s="1"/>
  <c r="C55" i="62"/>
  <c r="D201" i="60" l="1"/>
  <c r="D200" i="60"/>
  <c r="D199" i="60"/>
  <c r="D197" i="60"/>
  <c r="D134" i="60"/>
  <c r="D133" i="60"/>
  <c r="D132" i="60"/>
  <c r="D131" i="60"/>
  <c r="D130" i="60"/>
  <c r="D129" i="60"/>
  <c r="D128" i="60"/>
  <c r="D127" i="60"/>
  <c r="D126" i="60"/>
  <c r="D124" i="60"/>
  <c r="D123" i="60"/>
  <c r="D122" i="60"/>
  <c r="D121" i="60"/>
  <c r="D120" i="60"/>
  <c r="D119" i="60"/>
  <c r="D118" i="60"/>
  <c r="D117" i="60"/>
  <c r="D116" i="60"/>
  <c r="C68" i="60"/>
  <c r="C67" i="60" s="1"/>
  <c r="C60" i="60" s="1"/>
  <c r="C43" i="60"/>
  <c r="C37" i="60" s="1"/>
  <c r="E16" i="59"/>
  <c r="F16" i="59"/>
  <c r="G16" i="59"/>
  <c r="E23" i="59"/>
  <c r="F23" i="59"/>
  <c r="F22" i="59" s="1"/>
  <c r="G23" i="59"/>
  <c r="G22" i="59" s="1"/>
  <c r="E22" i="59"/>
  <c r="D244" i="59"/>
  <c r="D243" i="59" s="1"/>
  <c r="E244" i="59"/>
  <c r="E243" i="59" s="1"/>
  <c r="F244" i="59"/>
  <c r="F243" i="59" s="1"/>
  <c r="G244" i="59"/>
  <c r="G243" i="59" s="1"/>
  <c r="C244" i="59"/>
  <c r="C243" i="59" s="1"/>
  <c r="D26" i="59" l="1"/>
  <c r="D23" i="59" s="1"/>
  <c r="C26" i="59"/>
  <c r="C23" i="59" s="1"/>
  <c r="C68" i="62"/>
  <c r="E238" i="59"/>
  <c r="F238" i="59"/>
  <c r="G238" i="59"/>
  <c r="D189" i="59"/>
  <c r="C189" i="59"/>
  <c r="C26" i="62"/>
  <c r="D202" i="60"/>
  <c r="D198" i="60"/>
  <c r="D196" i="60"/>
  <c r="D195" i="60"/>
  <c r="C83" i="60" l="1"/>
  <c r="C82" i="60" s="1"/>
  <c r="C81" i="60" s="1"/>
  <c r="D16" i="59" l="1"/>
  <c r="C16" i="59"/>
  <c r="C127" i="62" l="1"/>
  <c r="C77" i="62"/>
  <c r="D137" i="62"/>
  <c r="C137" i="62"/>
  <c r="D119" i="62"/>
  <c r="D117" i="62"/>
  <c r="C117" i="62"/>
  <c r="D115" i="62"/>
  <c r="C115" i="62"/>
  <c r="D109" i="62"/>
  <c r="C109" i="62"/>
  <c r="D106" i="62"/>
  <c r="C106" i="62"/>
  <c r="D96" i="62"/>
  <c r="C86" i="62"/>
  <c r="C67" i="62" s="1"/>
  <c r="C54" i="62" s="1"/>
  <c r="D80" i="62"/>
  <c r="C80" i="62"/>
  <c r="D77" i="62"/>
  <c r="D67" i="62" s="1"/>
  <c r="D55" i="62"/>
  <c r="D34" i="62"/>
  <c r="C34" i="62"/>
  <c r="C49" i="62" s="1"/>
  <c r="D26" i="62"/>
  <c r="D13" i="62"/>
  <c r="D12" i="62" s="1"/>
  <c r="C13" i="62"/>
  <c r="C12" i="62" s="1"/>
  <c r="D9" i="62"/>
  <c r="D8" i="62" s="1"/>
  <c r="C9" i="62"/>
  <c r="C8" i="62" s="1"/>
  <c r="D54" i="62" l="1"/>
  <c r="D21" i="62"/>
  <c r="C21" i="62"/>
  <c r="D105" i="62"/>
  <c r="D104" i="62" s="1"/>
  <c r="C105" i="62"/>
  <c r="C104" i="62" s="1"/>
  <c r="C139" i="62" s="1"/>
  <c r="D8" i="65"/>
  <c r="E8" i="65"/>
  <c r="C9" i="65"/>
  <c r="C8" i="65" s="1"/>
  <c r="C17" i="61"/>
  <c r="C15" i="61"/>
  <c r="C9" i="61"/>
  <c r="D125" i="60"/>
  <c r="D108" i="60"/>
  <c r="D136" i="60"/>
  <c r="D139" i="60"/>
  <c r="D142" i="60"/>
  <c r="D145" i="60"/>
  <c r="D150" i="60"/>
  <c r="D154" i="60"/>
  <c r="D157" i="60"/>
  <c r="D159" i="60"/>
  <c r="D165" i="60"/>
  <c r="D169" i="60"/>
  <c r="D172" i="60"/>
  <c r="D175" i="60"/>
  <c r="D179" i="60"/>
  <c r="D182" i="60"/>
  <c r="D185" i="60"/>
  <c r="D188" i="60"/>
  <c r="D190" i="60"/>
  <c r="D203" i="60"/>
  <c r="D206" i="60"/>
  <c r="D212" i="60"/>
  <c r="D222" i="60"/>
  <c r="C222" i="60"/>
  <c r="C212" i="60"/>
  <c r="C206" i="60"/>
  <c r="C203" i="60"/>
  <c r="C194" i="60"/>
  <c r="C190" i="60"/>
  <c r="C188" i="60"/>
  <c r="C185" i="60"/>
  <c r="C182" i="60"/>
  <c r="C179" i="60"/>
  <c r="C175" i="60"/>
  <c r="C172" i="60"/>
  <c r="C169" i="60"/>
  <c r="C165" i="60"/>
  <c r="C159" i="60"/>
  <c r="C157" i="60"/>
  <c r="C154" i="60"/>
  <c r="C150" i="60"/>
  <c r="C145" i="60"/>
  <c r="C142" i="60"/>
  <c r="C139" i="60"/>
  <c r="C136" i="60"/>
  <c r="C125" i="60"/>
  <c r="C115" i="60"/>
  <c r="C108" i="60"/>
  <c r="C46" i="60"/>
  <c r="C8" i="60" s="1"/>
  <c r="C79" i="60"/>
  <c r="C78" i="60" s="1"/>
  <c r="C77" i="60" s="1"/>
  <c r="C76" i="60" s="1"/>
  <c r="C107" i="60" l="1"/>
  <c r="C135" i="60"/>
  <c r="C168" i="60"/>
  <c r="D194" i="60"/>
  <c r="D193" i="60" s="1"/>
  <c r="C193" i="60"/>
  <c r="D115" i="60"/>
  <c r="D107" i="60" s="1"/>
  <c r="D106" i="60" l="1"/>
  <c r="C106" i="60"/>
  <c r="E237" i="59"/>
  <c r="F237" i="59"/>
  <c r="G237" i="59"/>
  <c r="D238" i="59"/>
  <c r="D237" i="59" s="1"/>
  <c r="C238" i="59"/>
  <c r="C237" i="59" s="1"/>
  <c r="E188" i="59"/>
  <c r="F188" i="59"/>
  <c r="G188" i="59"/>
  <c r="D188" i="59"/>
  <c r="C188" i="59"/>
  <c r="C186" i="59" s="1"/>
  <c r="D161" i="59"/>
  <c r="E161" i="59"/>
  <c r="C161" i="59"/>
  <c r="D156" i="59"/>
  <c r="E156" i="59"/>
  <c r="C156" i="59"/>
  <c r="D133" i="59"/>
  <c r="E133" i="59"/>
  <c r="C133" i="59"/>
  <c r="D150" i="59"/>
  <c r="D149" i="59" s="1"/>
  <c r="D148" i="59" s="1"/>
  <c r="E150" i="59"/>
  <c r="E149" i="59" s="1"/>
  <c r="E148" i="59" s="1"/>
  <c r="C150" i="59"/>
  <c r="C149" i="59" s="1"/>
  <c r="C148" i="59" s="1"/>
  <c r="D142" i="59"/>
  <c r="E142" i="59"/>
  <c r="C142" i="59"/>
  <c r="D139" i="59"/>
  <c r="E139" i="59"/>
  <c r="C139" i="59"/>
  <c r="D135" i="59"/>
  <c r="E135" i="59"/>
  <c r="C135" i="59"/>
  <c r="D129" i="59"/>
  <c r="E129" i="59"/>
  <c r="C129" i="59"/>
  <c r="D124" i="59"/>
  <c r="D123" i="59" s="1"/>
  <c r="E124" i="59"/>
  <c r="E123" i="59" s="1"/>
  <c r="C124" i="59"/>
  <c r="C123" i="59" s="1"/>
  <c r="D118" i="59"/>
  <c r="D117" i="59" s="1"/>
  <c r="D116" i="59" s="1"/>
  <c r="E118" i="59"/>
  <c r="E117" i="59" s="1"/>
  <c r="E116" i="59" s="1"/>
  <c r="C118" i="59"/>
  <c r="C117" i="59" s="1"/>
  <c r="C116" i="59" s="1"/>
  <c r="D113" i="59"/>
  <c r="D112" i="59" s="1"/>
  <c r="D111" i="59" s="1"/>
  <c r="E113" i="59"/>
  <c r="E112" i="59" s="1"/>
  <c r="E111" i="59" s="1"/>
  <c r="C113" i="59"/>
  <c r="C112" i="59" s="1"/>
  <c r="C111" i="59" s="1"/>
  <c r="E108" i="59"/>
  <c r="E107" i="59" s="1"/>
  <c r="E106" i="59" s="1"/>
  <c r="D108" i="59"/>
  <c r="D107" i="59" s="1"/>
  <c r="D106" i="59" s="1"/>
  <c r="C108" i="59"/>
  <c r="C107" i="59" s="1"/>
  <c r="C106" i="59" s="1"/>
  <c r="D163" i="59"/>
  <c r="E163" i="59"/>
  <c r="C163" i="59"/>
  <c r="C105" i="59" l="1"/>
  <c r="D122" i="59"/>
  <c r="D186" i="59"/>
  <c r="C155" i="59"/>
  <c r="D155" i="59"/>
  <c r="E155" i="59"/>
  <c r="E122" i="59"/>
  <c r="C122" i="59"/>
  <c r="D105" i="59"/>
  <c r="E105" i="59"/>
  <c r="C66" i="59"/>
  <c r="C65" i="59" s="1"/>
  <c r="E45" i="59"/>
  <c r="F45" i="59"/>
  <c r="G45" i="59"/>
  <c r="D22" i="59"/>
  <c r="C22" i="59"/>
  <c r="D15" i="59"/>
  <c r="C15" i="59"/>
  <c r="F14" i="59"/>
  <c r="G14" i="59" s="1"/>
  <c r="A1" i="59"/>
  <c r="A1" i="64" s="1"/>
  <c r="A1" i="63" l="1"/>
  <c r="E1" i="62" l="1"/>
  <c r="E2" i="62"/>
  <c r="E3" i="62"/>
  <c r="D139" i="62" l="1"/>
  <c r="D49" i="62" l="1"/>
  <c r="E1" i="61" l="1"/>
  <c r="H1" i="59"/>
  <c r="E3" i="61"/>
  <c r="E2" i="61"/>
  <c r="E3" i="60"/>
  <c r="C30" i="64" l="1"/>
  <c r="C7" i="64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C37" i="64" l="1"/>
  <c r="A3" i="64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<sst xmlns="http://schemas.openxmlformats.org/spreadsheetml/2006/main" count="1375" uniqueCount="978">
  <si>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</si>
  <si>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</si>
  <si>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</si>
  <si>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</si>
  <si>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</si>
  <si>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</si>
  <si>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</si>
  <si>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</si>
  <si>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</si>
  <si>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</si>
  <si>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</si>
  <si>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</si>
  <si>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</si>
  <si>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</si>
  <si>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</si>
  <si>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</si>
  <si>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</si>
  <si>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</si>
  <si>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</si>
  <si>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</si>
  <si>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</si>
  <si>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</si>
  <si>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</si>
  <si>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</si>
  <si>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</si>
  <si>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</si>
  <si>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</si>
  <si>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</si>
  <si>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</si>
  <si>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</si>
  <si>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</si>
  <si>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</si>
  <si>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</si>
  <si>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</si>
  <si>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</si>
  <si>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</si>
  <si>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</si>
  <si>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</si>
  <si>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</si>
  <si>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</si>
  <si>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</si>
  <si>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</si>
  <si>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</si>
  <si>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</si>
  <si>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</si>
  <si>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</si>
  <si>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</si>
  <si>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</si>
  <si>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</si>
  <si>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</si>
  <si>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</si>
  <si>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</si>
  <si>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</si>
  <si>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</si>
  <si>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</si>
  <si>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</si>
  <si>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</si>
  <si>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</si>
  <si>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</si>
  <si>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</si>
  <si>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</si>
  <si>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</si>
  <si>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</si>
  <si>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</si>
  <si>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</si>
  <si>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</si>
  <si>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</si>
  <si>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</si>
  <si>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</si>
  <si>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</si>
  <si>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</si>
  <si>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</si>
  <si>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</si>
  <si>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</si>
  <si>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</si>
  <si>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</si>
  <si>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</si>
  <si>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</si>
  <si>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</si>
  <si>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</si>
  <si>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</si>
  <si>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</si>
  <si>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</si>
  <si>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</si>
  <si>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</si>
  <si>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</si>
  <si>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</si>
  <si>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</si>
  <si>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</si>
  <si>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</si>
  <si>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</si>
  <si>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</si>
  <si>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</si>
  <si>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</si>
  <si>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</si>
  <si>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</si>
  <si>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</si>
  <si>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</si>
  <si>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</si>
  <si>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</si>
  <si>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</si>
  <si>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</si>
  <si>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</si>
  <si>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</si>
  <si>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</si>
  <si>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</si>
  <si>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</si>
  <si>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</si>
  <si>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</si>
  <si>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</si>
  <si>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</si>
  <si>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</si>
  <si>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</si>
  <si>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</si>
  <si>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</si>
  <si>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</si>
  <si>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</si>
  <si>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</si>
  <si>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</si>
  <si>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</si>
  <si>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</si>
  <si>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</si>
  <si>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</si>
  <si>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</si>
  <si>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</si>
  <si>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</si>
  <si>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</si>
  <si>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</si>
  <si>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</si>
  <si>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</si>
  <si>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</si>
  <si>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</si>
  <si>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</si>
  <si>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</si>
  <si>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</si>
  <si>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</si>
  <si>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</si>
  <si>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</si>
  <si>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</si>
  <si>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</si>
  <si>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</si>
  <si>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</si>
  <si>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</si>
  <si>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</si>
  <si>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</si>
  <si>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</si>
  <si>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</si>
  <si>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</si>
  <si>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</si>
  <si>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</si>
  <si>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</si>
  <si>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</si>
  <si>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</si>
  <si>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</si>
  <si>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</si>
  <si>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</si>
  <si>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</si>
  <si>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</si>
  <si>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</si>
  <si>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</si>
  <si>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</si>
  <si>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</si>
  <si>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</si>
  <si>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</si>
  <si>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</si>
  <si>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</si>
  <si>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</si>
  <si>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</si>
  <si>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</si>
  <si>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</si>
  <si>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</si>
  <si>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</si>
  <si>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</si>
  <si>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</si>
  <si>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</si>
  <si>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</si>
  <si>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</si>
  <si>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</si>
  <si>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</si>
  <si>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</si>
  <si>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</si>
  <si>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</si>
  <si>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</si>
  <si>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</si>
  <si>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</si>
  <si>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</si>
  <si>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</si>
  <si>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</si>
  <si>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</si>
  <si>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</si>
  <si>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</si>
  <si>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</si>
  <si>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</si>
  <si>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</si>
  <si>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</si>
  <si>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</si>
  <si>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</si>
  <si>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</si>
  <si>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</si>
  <si>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</si>
  <si>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</si>
  <si>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</si>
  <si>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</si>
  <si>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</si>
  <si>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</si>
  <si>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</si>
  <si>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</si>
  <si>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</si>
  <si>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</si>
  <si>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</si>
  <si>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</si>
  <si>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</si>
  <si>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</si>
  <si>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</si>
  <si>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</si>
  <si>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</si>
  <si>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</si>
  <si>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</si>
  <si>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</si>
  <si>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</si>
  <si>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</si>
  <si>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</si>
  <si>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</si>
  <si>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</si>
  <si>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</si>
  <si>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</si>
  <si>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</si>
  <si>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</si>
  <si>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</si>
  <si>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</si>
  <si>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</si>
  <si>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</si>
  <si>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</si>
  <si>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</si>
  <si>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</si>
  <si>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</si>
  <si>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</si>
  <si>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</si>
  <si>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</si>
  <si>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</si>
  <si>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</si>
  <si>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</si>
  <si>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</si>
  <si>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</si>
  <si>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</si>
  <si>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</si>
  <si>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</si>
  <si>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</si>
  <si>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</si>
  <si>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</si>
  <si>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</si>
  <si>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</si>
  <si>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</si>
  <si>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</si>
  <si>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</si>
  <si>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</si>
  <si>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</si>
  <si>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</si>
  <si>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</si>
  <si>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</si>
  <si>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</si>
  <si>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</si>
  <si>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</si>
  <si>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</si>
  <si>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</si>
  <si>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</si>
  <si>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</si>
  <si>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</si>
  <si>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</si>
  <si>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</si>
  <si>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</si>
  <si>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</si>
  <si>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</si>
  <si>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</si>
  <si>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</si>
  <si>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</si>
  <si>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</si>
  <si>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</si>
  <si>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</si>
  <si>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</si>
  <si>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</si>
  <si>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</si>
  <si>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</si>
  <si>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</si>
  <si>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</si>
  <si>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</si>
  <si>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</si>
  <si>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</si>
  <si>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</si>
  <si>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</si>
  <si>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</si>
  <si>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</si>
  <si>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</si>
  <si>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</si>
  <si>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</si>
  <si>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</si>
  <si>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</si>
  <si>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</si>
  <si>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</si>
  <si>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</si>
  <si>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</si>
  <si>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</si>
  <si>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</si>
  <si>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</si>
  <si>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</si>
  <si>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</si>
  <si>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</si>
  <si>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</si>
  <si>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</si>
  <si>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</si>
  <si>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</si>
  <si>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</si>
  <si>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</si>
  <si>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</si>
  <si>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</si>
  <si>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</si>
  <si>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</si>
  <si>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</si>
  <si>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</si>
  <si>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</si>
  <si>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</si>
  <si>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</si>
  <si>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</si>
  <si>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</si>
  <si>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</si>
  <si>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</si>
  <si>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</si>
  <si>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</si>
  <si>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</si>
  <si>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</si>
  <si>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</si>
  <si>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</si>
  <si>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</si>
  <si>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</si>
  <si>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</si>
  <si>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</si>
  <si>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</si>
  <si>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</si>
  <si>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</si>
  <si>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</si>
  <si>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</si>
  <si>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</si>
  <si>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</si>
  <si>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</si>
  <si>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</si>
  <si>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</si>
  <si>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</si>
  <si>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</si>
  <si>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</si>
  <si>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</si>
  <si>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</si>
  <si>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</si>
  <si>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</si>
  <si>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</si>
  <si>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</si>
  <si>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</si>
  <si>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</si>
  <si>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</si>
  <si>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</si>
  <si>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</si>
  <si>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</si>
  <si>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</si>
  <si>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</si>
  <si>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</si>
  <si>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</si>
  <si>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</si>
  <si>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</si>
  <si>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</si>
  <si>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</si>
  <si>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</si>
  <si>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</si>
  <si>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</si>
  <si>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</si>
  <si>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</si>
  <si>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</si>
  <si>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</si>
  <si>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</si>
  <si>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</si>
  <si>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</si>
  <si>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</si>
  <si>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</si>
  <si>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</si>
  <si>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</si>
  <si>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</si>
  <si>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</si>
  <si>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</si>
  <si>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</si>
  <si>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</si>
  <si>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</si>
  <si>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</si>
  <si>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</si>
  <si>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</si>
  <si>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</si>
  <si>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</si>
  <si>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</si>
  <si>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</si>
  <si>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</si>
  <si>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</si>
  <si>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</si>
  <si>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</si>
  <si>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</si>
  <si>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</si>
  <si>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</si>
  <si>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</si>
  <si>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</si>
  <si>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</si>
  <si>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</si>
  <si>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</si>
  <si>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</si>
  <si>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</si>
  <si>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</si>
  <si>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</si>
  <si>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</si>
  <si>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</si>
  <si>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</si>
  <si>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</si>
  <si>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</si>
  <si>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</si>
  <si>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</si>
  <si>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</si>
  <si>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</si>
  <si>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</si>
  <si>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</si>
  <si>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</si>
  <si>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</si>
  <si>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</si>
  <si>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</si>
  <si>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</si>
  <si>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</si>
  <si>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</si>
  <si>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</si>
  <si>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</si>
  <si>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</si>
  <si>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</si>
  <si>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</si>
  <si>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</si>
  <si>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</si>
  <si>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</si>
  <si>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</si>
  <si>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</si>
  <si>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</si>
  <si>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</si>
  <si>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</si>
  <si>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</si>
  <si>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</si>
  <si>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</si>
  <si>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</si>
  <si>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</si>
  <si>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</si>
  <si>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</si>
  <si>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</si>
  <si>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</si>
  <si>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</si>
  <si>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</si>
  <si>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</si>
  <si>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</si>
  <si>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</si>
  <si>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</si>
  <si>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</si>
  <si>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</si>
  <si>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</si>
  <si>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</si>
  <si>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</si>
  <si>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</si>
  <si>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</si>
  <si>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</si>
  <si>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</si>
  <si>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</si>
  <si>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</si>
  <si>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</si>
  <si>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</si>
  <si>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</si>
  <si>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</si>
  <si>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</si>
  <si>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</si>
  <si>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</si>
  <si>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</si>
  <si>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</si>
  <si>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</si>
  <si>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</si>
  <si>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</si>
  <si>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</si>
  <si>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</si>
  <si>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</si>
  <si>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</si>
  <si>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</si>
  <si>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</si>
  <si>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</si>
  <si>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</si>
  <si>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</si>
  <si>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</si>
  <si>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</si>
  <si>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</si>
  <si>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</si>
  <si>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</si>
  <si>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</si>
  <si>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</si>
  <si>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</si>
  <si>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</si>
  <si>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</si>
  <si>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</si>
  <si>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</si>
  <si>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</si>
  <si>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</si>
  <si>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</si>
  <si>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</si>
  <si>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</si>
  <si>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</si>
  <si>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</si>
  <si>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</si>
  <si>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</si>
  <si>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</si>
  <si>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</si>
  <si>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</si>
  <si>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</si>
  <si>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</si>
  <si>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</si>
  <si>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</si>
  <si>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</si>
  <si>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</si>
  <si>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</si>
  <si>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</si>
  <si>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</si>
  <si>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</si>
  <si>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</si>
  <si>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</si>
  <si>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</si>
  <si>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</si>
  <si>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</si>
  <si>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</si>
  <si>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</si>
  <si>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</si>
  <si>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</si>
  <si>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</si>
  <si>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</si>
  <si>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</si>
  <si>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</si>
  <si>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</si>
  <si>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</si>
  <si>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</si>
  <si>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</si>
  <si>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</si>
  <si>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</si>
  <si>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</si>
  <si>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</si>
  <si>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</si>
  <si>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</si>
  <si>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</si>
  <si>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</si>
  <si>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</si>
  <si>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</si>
  <si>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</si>
  <si>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</si>
  <si>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</si>
  <si>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</si>
  <si>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</si>
  <si>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</si>
  <si>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</si>
  <si>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</si>
  <si>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</si>
  <si>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</si>
  <si>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</si>
  <si>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</si>
  <si>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</si>
  <si>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</si>
  <si>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</si>
  <si>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</si>
  <si>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</si>
  <si>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</si>
  <si>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</si>
  <si>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</si>
  <si>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</si>
  <si>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</si>
  <si>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</si>
  <si>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</si>
  <si>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</si>
  <si>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</si>
  <si>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</si>
  <si>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</si>
  <si>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</si>
  <si>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</si>
  <si>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</si>
  <si>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</si>
  <si>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</si>
  <si>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</si>
  <si>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</si>
  <si>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</si>
  <si>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</si>
  <si>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</si>
  <si>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</si>
  <si>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</si>
  <si>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</si>
  <si>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</si>
  <si>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</si>
  <si>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</si>
  <si>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</si>
  <si>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</si>
  <si>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</si>
  <si>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</si>
  <si>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</si>
  <si>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</si>
  <si>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</si>
  <si>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</si>
  <si>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</si>
  <si>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</si>
  <si>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</si>
  <si>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</si>
  <si>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</si>
  <si>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</si>
  <si>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</si>
  <si>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</si>
  <si>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</si>
  <si>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</si>
  <si>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</si>
  <si>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</si>
  <si>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</si>
  <si>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</si>
  <si>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</si>
  <si>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</si>
  <si>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</si>
  <si>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</si>
  <si>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</si>
  <si>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</si>
  <si>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</si>
  <si>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</si>
  <si>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</si>
  <si>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</si>
  <si>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</si>
  <si>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</si>
  <si>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</si>
  <si>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</si>
  <si>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</si>
  <si>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</si>
  <si>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</si>
  <si>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</si>
  <si>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</si>
  <si>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</si>
  <si>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</si>
  <si>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</si>
  <si>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</si>
  <si>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</si>
  <si>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</si>
  <si>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</si>
  <si>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</si>
  <si>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ACADEMIA METROPOLITANA DE SEGURIDAD PÚBLICA DE LEÓN, GUANAJUATO</t>
  </si>
  <si>
    <t>_______________________________________________</t>
  </si>
  <si>
    <t>_________________________</t>
  </si>
  <si>
    <t>DIRECTOR GENERAL
LIC. HECTOR EDGARDO QUILANTAN DE LA ROSA</t>
  </si>
  <si>
    <t>DIRECTORA ADMINISTRATIVA
LIC. LUCIA GONZALEZ MUÑOZ</t>
  </si>
  <si>
    <t>11226-0000-0000-0000</t>
  </si>
  <si>
    <t>CUENTAS POR COBRAR A ENTIDADES FEDERATIV</t>
  </si>
  <si>
    <t>11231-0000-0000-0000</t>
  </si>
  <si>
    <t>DEUDORES DIVERSOS POR COBRAR A CP</t>
  </si>
  <si>
    <t>11231-0001-0000-0000</t>
  </si>
  <si>
    <t>11231-0001-0001-0000</t>
  </si>
  <si>
    <t>11231-0001-0001-0001</t>
  </si>
  <si>
    <t>AGUILERA MARTINEZ ABRAHAM</t>
  </si>
  <si>
    <t>SE RECUPERA EN EL SIGUIENTE PERIODO</t>
  </si>
  <si>
    <t>11290-0000-0001-0000</t>
  </si>
  <si>
    <t>I.V.A ACREDITABLE</t>
  </si>
  <si>
    <t>11511-2111-0000-0000</t>
  </si>
  <si>
    <t>MATERIALES Y UTILES DE OFICINA</t>
  </si>
  <si>
    <t>11511-2141-0000-0000</t>
  </si>
  <si>
    <t>MATERIALES Y UTILES DE TECNOLOGIAS</t>
  </si>
  <si>
    <t>11511-2151-0000-0000</t>
  </si>
  <si>
    <t>MATERIAL IMPRESO E INFORMACION DIGITAL</t>
  </si>
  <si>
    <t>11511-2161-0000-0000</t>
  </si>
  <si>
    <t>MATERIAL DE LIMPIEZA</t>
  </si>
  <si>
    <t>11512-2211-0000-0000</t>
  </si>
  <si>
    <t>PRODUCTOS ALIMENTICIOS PARA PERSONAS</t>
  </si>
  <si>
    <t>11512-2231-0000-0000</t>
  </si>
  <si>
    <t>UTENSILIOS PARA EL SERVICIO DE ALIMENTAC</t>
  </si>
  <si>
    <t>11513-2411-0000-0000</t>
  </si>
  <si>
    <t>PRODUCTOS MINERALES NO METÁLICOS</t>
  </si>
  <si>
    <t>11513-2421-0000-0000</t>
  </si>
  <si>
    <t>CEMENTO Y PRODUCTOS DE CONCRETO</t>
  </si>
  <si>
    <t>11513-2431-0000-0000</t>
  </si>
  <si>
    <t>CAL,YESO Y PRODUCTOS DE YESO</t>
  </si>
  <si>
    <t>11513-2441-0000-0000</t>
  </si>
  <si>
    <t>MADERA Y PRODUCTOS DE MADERA</t>
  </si>
  <si>
    <t>11513-2461-0000-0000</t>
  </si>
  <si>
    <t>MATERIAL ELÉCTRICO Y ELECTRÓNICO</t>
  </si>
  <si>
    <t>11513-2471-0000-0000</t>
  </si>
  <si>
    <t>ARTÍCULOS METÁLICOS PARA CONSTRUCCIÓN</t>
  </si>
  <si>
    <t>11513-2481-0000-0000</t>
  </si>
  <si>
    <t>MATERIALES COMPLEMENTARIOS</t>
  </si>
  <si>
    <t>11513-2491-0000-0000</t>
  </si>
  <si>
    <t>OTROS MATERIALES Y ARTÍCULOS DE CONSTRUC</t>
  </si>
  <si>
    <t>11514-2511-0000-0000</t>
  </si>
  <si>
    <t>PRODUCTOS QUÍMICOS BÁSICOS</t>
  </si>
  <si>
    <t>11514-2521-0000-0000</t>
  </si>
  <si>
    <t>FERTILIZANTES, PESTICIDAS Y OTROS AGROQU</t>
  </si>
  <si>
    <t>11514-2531-0018-0000</t>
  </si>
  <si>
    <t>MEDICINAS</t>
  </si>
  <si>
    <t>11514-2541-0001-0000</t>
  </si>
  <si>
    <t>MATERIALES, ACCESORIOS Y SUMINISTROS</t>
  </si>
  <si>
    <t>11514-2561-0000-0000</t>
  </si>
  <si>
    <t>FIBRAS SINTÉTICAS, HULES, PLÁSTICOS Y DE</t>
  </si>
  <si>
    <t>11515-2613-0000-0000</t>
  </si>
  <si>
    <t>COMBUSTIBLES, LUBRICANTES Y ADITIVOS DES</t>
  </si>
  <si>
    <t>11516-2712-0014-0000</t>
  </si>
  <si>
    <t>VESTUARIO Y UNIFORMES DESTINADOS A ACTIV</t>
  </si>
  <si>
    <t>11516-2721-0000-0000</t>
  </si>
  <si>
    <t>PRENDAS DESEGURIDAD Y PROTECCIÓN PERSONA</t>
  </si>
  <si>
    <t>11516-2731-0000-0000</t>
  </si>
  <si>
    <t>ARTICULOS DEPORTIVOS</t>
  </si>
  <si>
    <t>11517-2821-0000-0000</t>
  </si>
  <si>
    <t>MATERIALES DE SEGURIDAD PUBLICA</t>
  </si>
  <si>
    <t>11518-2911-0000-0000</t>
  </si>
  <si>
    <t>HERRAMIENTAS MENORES</t>
  </si>
  <si>
    <t>11518-2921-0000-0000</t>
  </si>
  <si>
    <t>REFACCIONES Y ACCESORIOS MENORES DE EDIF</t>
  </si>
  <si>
    <t>11518-2931-0000-0000</t>
  </si>
  <si>
    <t>REFACCIONES Y ACCESORIOS MENORES DE MOBI</t>
  </si>
  <si>
    <t>11518-2941-0000-0000</t>
  </si>
  <si>
    <t>REFACCIONES YA CCESORIOS MENORES DE EQUI</t>
  </si>
  <si>
    <t>P.E.P.S.</t>
  </si>
  <si>
    <t>12310-5800-0000-0000</t>
  </si>
  <si>
    <t>BIENES INMUEBLES</t>
  </si>
  <si>
    <t>12310-5810-0000-0000</t>
  </si>
  <si>
    <t>TERRENOS</t>
  </si>
  <si>
    <t>12310-5810-0001-0000</t>
  </si>
  <si>
    <t>12330-5800-0000-0000</t>
  </si>
  <si>
    <t>12330-5830-0000-0000</t>
  </si>
  <si>
    <t>EDIFICIOS NO RESIDENCIALES</t>
  </si>
  <si>
    <t>12330-5830-0001-0000</t>
  </si>
  <si>
    <t>12351-6100-0000-0000</t>
  </si>
  <si>
    <t>OBRA PUBLICA EN BIENES DE DOMINIO PUBLIC</t>
  </si>
  <si>
    <t>12351-6120-0000-0000</t>
  </si>
  <si>
    <t>EDIFICACIÓN NO HABITACIONAL</t>
  </si>
  <si>
    <t>12351-6121-0000-0000</t>
  </si>
  <si>
    <t>12411-0000-0000-0000</t>
  </si>
  <si>
    <t>MOBILIARIO Y EQUIPO DE ADMINISTRACIÓN</t>
  </si>
  <si>
    <t>12411-5111-0026-0000</t>
  </si>
  <si>
    <t>12412-5121-0001-0000</t>
  </si>
  <si>
    <t>MUEBLES EXCEPTO DE OFICINA Y ESTANTERIA</t>
  </si>
  <si>
    <t>12413-5151-0001-0000</t>
  </si>
  <si>
    <t>EQUIPO DE CÓMPUTO Y DE TECNOLOGÍAS DE LA</t>
  </si>
  <si>
    <t>12419-5191-0001-0000</t>
  </si>
  <si>
    <t>OTROS MOBILIARIOS Y EQUIPOS DE ADMINISTR</t>
  </si>
  <si>
    <t>12421-5211-0001-0000</t>
  </si>
  <si>
    <t>EQUIPOS Y APARATOS AUDIOVISUALES</t>
  </si>
  <si>
    <t>12423-5231-0001-0000</t>
  </si>
  <si>
    <t>CAMARAS FOTOGRAFICAS Y DE VIDEO</t>
  </si>
  <si>
    <t>12429-5291-0001-0000</t>
  </si>
  <si>
    <t>OTROS MOBILIARIO Y EQUIPO EDUCACIONAL Y</t>
  </si>
  <si>
    <t>12431-5311-0001-0000</t>
  </si>
  <si>
    <t>EQUIPO MEDICO Y DE LABORATORIO</t>
  </si>
  <si>
    <t>12441-5411-0018-0000</t>
  </si>
  <si>
    <t>AUTOMOVILES Y CAMIONES</t>
  </si>
  <si>
    <t>12441-5421-0001-0000</t>
  </si>
  <si>
    <t>CARROCERIAS Y REMOLQUES</t>
  </si>
  <si>
    <t>12449-5490-0001-0000</t>
  </si>
  <si>
    <t>OTRO EQUIPO DE TRANSPORTE</t>
  </si>
  <si>
    <t>12450-5511-0000-0000</t>
  </si>
  <si>
    <t>EQUIPO DEDEFENSA Y SEGURIDAD</t>
  </si>
  <si>
    <t>12450-5512-0000-0000</t>
  </si>
  <si>
    <t>ARMAMENTO DE DEFENSA PUBLICA</t>
  </si>
  <si>
    <t>12464-5641-0001-0000</t>
  </si>
  <si>
    <t>12465-5651-0001-0000</t>
  </si>
  <si>
    <t>EQUIPO DE COMUNICACION Y TELECOMUNICACIO</t>
  </si>
  <si>
    <t>12466-5661-0001-0000</t>
  </si>
  <si>
    <t>12467-5671-0001-0000</t>
  </si>
  <si>
    <t>HERRAMIENTAS Y MAQUINAS HERRAMIENTAS</t>
  </si>
  <si>
    <t>12487-0000-0000-0000</t>
  </si>
  <si>
    <t>ESPECIES MENORES Y DE ZOOLÓGICO</t>
  </si>
  <si>
    <t>12487-5771-0000-0000</t>
  </si>
  <si>
    <t>ESPECIES MENORES Y DE ZOOLOGICO</t>
  </si>
  <si>
    <t>12487-5771-0001-0000</t>
  </si>
  <si>
    <t>12510-5911-0001-0000</t>
  </si>
  <si>
    <t>SOFWARE</t>
  </si>
  <si>
    <t>12590-5971-0001-0000</t>
  </si>
  <si>
    <t>LICENCIAS INFORMATICAS E INTELECTUALES</t>
  </si>
  <si>
    <t>21120-0000-0183-0000</t>
  </si>
  <si>
    <t>CONTROL PRINT ENTER S.A DE C.V.</t>
  </si>
  <si>
    <t>21120-0000-0629-0000</t>
  </si>
  <si>
    <t>FERNANDO ANTONIO GONZALEZ BARROSO</t>
  </si>
  <si>
    <t>21120-0000-0765-0000</t>
  </si>
  <si>
    <t>VICTOR ENRIQUE TERRONES NACHE</t>
  </si>
  <si>
    <t>21120-0000-0777-0000</t>
  </si>
  <si>
    <t>ANA FABIOLA RAMÍREZ RIVERA</t>
  </si>
  <si>
    <t>21120-0000-0794-0000</t>
  </si>
  <si>
    <t>KARLA YADIRA ROMERO SANDOVAL</t>
  </si>
  <si>
    <t>21120-0000-0807-0000</t>
  </si>
  <si>
    <t>JOSÉ NABOR ANDRADE JUÁREZ</t>
  </si>
  <si>
    <t>21120-0000-0808-0000</t>
  </si>
  <si>
    <t>JULIO CÉSAR VELÁZQUEZ MENDOZA</t>
  </si>
  <si>
    <t>SE PAGA EN EL SIGUIENTE MES</t>
  </si>
  <si>
    <t>21171-0000-0000-0000</t>
  </si>
  <si>
    <t>RETENCIONES DE IMPUESTOS POR PAGAR A CP</t>
  </si>
  <si>
    <t>21171-0000-0001-0000</t>
  </si>
  <si>
    <t>21171-0000-0002-0000</t>
  </si>
  <si>
    <t>IMPUESTO CEDULAR</t>
  </si>
  <si>
    <t>21171-0000-0005-0000</t>
  </si>
  <si>
    <t>LINEA RECTA</t>
  </si>
  <si>
    <t>41690-6100-0000-0000</t>
  </si>
  <si>
    <t>43110-5000-0000-0000</t>
  </si>
  <si>
    <t>PRODUCTOS</t>
  </si>
  <si>
    <t>43110-5200-0000-0000</t>
  </si>
  <si>
    <t>PRODUCTOS DE TIPO CORRIENTE</t>
  </si>
  <si>
    <t>31200-0000-0000-0000</t>
  </si>
  <si>
    <t>DONACIONES DE CAPITAL</t>
  </si>
  <si>
    <t>ESPECIE</t>
  </si>
  <si>
    <t>32100-0000-0000-0000</t>
  </si>
  <si>
    <t>RESULTADOS DE LEJERCICIO (AHORRO/DESAHOR</t>
  </si>
  <si>
    <t>32200-0000-0002-0000</t>
  </si>
  <si>
    <t>RESULTADO DEL EJERCICIO 2011</t>
  </si>
  <si>
    <t>32200-0000-0003-0000</t>
  </si>
  <si>
    <t>RESULTADO DEL EJERCICIO 2012</t>
  </si>
  <si>
    <t>32200-0000-0004-0000</t>
  </si>
  <si>
    <t>RESULTADO DE EJERCICIO 2013</t>
  </si>
  <si>
    <t>32200-0000-0005-0000</t>
  </si>
  <si>
    <t>RESULTADO DEL EJERCICIO 2014</t>
  </si>
  <si>
    <t>32200-0000-0006-0000</t>
  </si>
  <si>
    <t>RESULTADO DEL EJERCICIO 2015</t>
  </si>
  <si>
    <t>32200-0000-0007-0000</t>
  </si>
  <si>
    <t>RESULTADO DEL EJERCICIO 2016</t>
  </si>
  <si>
    <t>32200-0000-0008-0000</t>
  </si>
  <si>
    <t>RESULTADO DEL EJERCICIO 2017</t>
  </si>
  <si>
    <t>32200-0000-0009-0000</t>
  </si>
  <si>
    <t>RESULTADO DEL EJERCICIO 2018</t>
  </si>
  <si>
    <t>32200-0000-0010-0000</t>
  </si>
  <si>
    <t>RESULTADO DEL EJERCICIO 2019</t>
  </si>
  <si>
    <t>32200-0000-0011-0000</t>
  </si>
  <si>
    <t>RESULTADO DEL EJERCICIO 2020</t>
  </si>
  <si>
    <t>32200-0000-0012-0000</t>
  </si>
  <si>
    <t>RESULTADO DEL EJERCICIO 2021</t>
  </si>
  <si>
    <t>32200-0000-0013-0000</t>
  </si>
  <si>
    <t>RESULTADO DEL EJERCICIO 2022</t>
  </si>
  <si>
    <t>11112-0000-0001-0000</t>
  </si>
  <si>
    <t>DIRECCION ADMINISTRATIVA EFECTIVO</t>
  </si>
  <si>
    <t>11112-0000-0002-0000</t>
  </si>
  <si>
    <t>DIRECCION ADMINISTRATIVA DEBITO</t>
  </si>
  <si>
    <t>11121-0000-0001-0000</t>
  </si>
  <si>
    <t>BANCO DEL BAJIO SA Cta.64516520101</t>
  </si>
  <si>
    <t>11121-0000-0002-0000</t>
  </si>
  <si>
    <t>BANCO DEL BAJIO SACta.67347010101</t>
  </si>
  <si>
    <t>11112-0000-0000-0000</t>
  </si>
  <si>
    <t>FONDOS FIJOS DE CAJA</t>
  </si>
  <si>
    <t>11121-0000-0000-0000</t>
  </si>
  <si>
    <t>BANCOS MONEDA NACIONAL</t>
  </si>
  <si>
    <t>11231-0000-0052-0000</t>
  </si>
  <si>
    <t>ROSENDO MARTÍNEZ PEÑA</t>
  </si>
  <si>
    <t>MUEBLES DE OFICINA Y ESTANTERIA</t>
  </si>
  <si>
    <t>SISTEMAS DE AIRE ACONDICIONADO, CALEFACCION, Y DE REFRIGERACION INDUSTRIAL Y COMERCIAL</t>
  </si>
  <si>
    <t>EQUIPOS DE GENERACION ELECTRICA APARATOS Y ACCESORIOS ELECTRICOS</t>
  </si>
  <si>
    <t>21120-0000-0680-0000</t>
  </si>
  <si>
    <t>UBALDO JUAREZ HERNANDEZ</t>
  </si>
  <si>
    <t>21120-0000-0819-0000</t>
  </si>
  <si>
    <t>LUIS FERNANDO DOMINGUEZ ARAUJO</t>
  </si>
  <si>
    <t>21120-0000-0820-0000</t>
  </si>
  <si>
    <t>EVA MARINA RAMOS SÁNCHEZ</t>
  </si>
  <si>
    <t>21120-0000-0825-0000</t>
  </si>
  <si>
    <t>ARTURO ABRAHAM SOSA LÓPEZ</t>
  </si>
  <si>
    <t>21120-0000-0000-0000</t>
  </si>
  <si>
    <t>PROVEEDORES POR PAGAR A CORTO PLAZO</t>
  </si>
  <si>
    <t>RETENCIÓN IVA</t>
  </si>
  <si>
    <t>APROVECHAMIENTOS DE TIPO CORRIENTE</t>
  </si>
  <si>
    <t>43190-5000-0000-0000</t>
  </si>
  <si>
    <t>43190-5900-0000-0000</t>
  </si>
  <si>
    <t>PRODUCTOS  NO  COMPRENDIDOS  EN  LAS  FR</t>
  </si>
  <si>
    <t>43190-5900-0001-0000</t>
  </si>
  <si>
    <t>OTROS INGRESOS</t>
  </si>
  <si>
    <t>DONATIVO</t>
  </si>
  <si>
    <t>11231-0000-0078-0000</t>
  </si>
  <si>
    <t>JOSÉ FABIÁN TAPIA HERNÁNDEZ</t>
  </si>
  <si>
    <t>11231-0001-0002-0000</t>
  </si>
  <si>
    <t>11231-0001-0002-0001</t>
  </si>
  <si>
    <t>ALONSO TOVAR FATIMA MARIBEL</t>
  </si>
  <si>
    <t>11231-0001-0002-0012</t>
  </si>
  <si>
    <t>GOMEZ ORTIZ RAUL</t>
  </si>
  <si>
    <t>11231-0001-0002-0018</t>
  </si>
  <si>
    <t>MAGAÑA DIAZ JESUS ROGELIO</t>
  </si>
  <si>
    <t>11231-0001-0003-0000</t>
  </si>
  <si>
    <t>11231-0001-0003-0005</t>
  </si>
  <si>
    <t>LOPEZ CARRION EFREN JOSUE</t>
  </si>
  <si>
    <t>21120-0000-0851-0000</t>
  </si>
  <si>
    <t>JOSE CARMEN VILLEGAS RODRIGUEZ</t>
  </si>
  <si>
    <t>RETENCIÓN ISR</t>
  </si>
  <si>
    <t>Correspondiente del 01 de Enero al 31 de Diciembre 2023</t>
  </si>
  <si>
    <t>11226-0000-0115-0000</t>
  </si>
  <si>
    <t>ACTUANDO POR GUANAJUATO</t>
  </si>
  <si>
    <t>APORTACIONES POR LICENCIATURAS</t>
  </si>
  <si>
    <t>GEN 2022 LICENCIATURA EN DERECHO</t>
  </si>
  <si>
    <t>GEN 2023 LICENCIATURA EN CRIMINOLOGÍA</t>
  </si>
  <si>
    <t>GEN 2023 LICENCIATURA EN DERECHO</t>
  </si>
  <si>
    <t>11231-0001-0003-0011</t>
  </si>
  <si>
    <t>HERNANDEZ GUTIERREZ AUREA YADIRA</t>
  </si>
  <si>
    <t>11231-0001-0004-0000</t>
  </si>
  <si>
    <t>GEN 2024 LIC EN MOVILIDAD Y URBANISMO</t>
  </si>
  <si>
    <t>11231-0001-0004-0001</t>
  </si>
  <si>
    <t>VARGAS VELAZQUEZ JOSE JUAN</t>
  </si>
  <si>
    <t>11231-0001-0004-0002</t>
  </si>
  <si>
    <t>GARCIA TELLEZ CESAR ARMANDO</t>
  </si>
  <si>
    <t>11231-0001-0004-0003</t>
  </si>
  <si>
    <t>MONJARAZ ESPINOZA JOSE ANGEL</t>
  </si>
  <si>
    <t>11231-0001-0005-0000</t>
  </si>
  <si>
    <t>GEN 2024 INGENIERÍA EN TELECOMUNICACIONES</t>
  </si>
  <si>
    <t>11231-0001-0005-0001</t>
  </si>
  <si>
    <t>OCAMPO SERVIN JOSE LUIS</t>
  </si>
  <si>
    <t>11231-0001-0005-0002</t>
  </si>
  <si>
    <t>ZUÑIGA GUZMAN GUADALUPE DEL ROCIO</t>
  </si>
  <si>
    <t>11290-0000-0002-0000</t>
  </si>
  <si>
    <t>I.V.A PENDIENTE DE ACREDITAR</t>
  </si>
  <si>
    <t>SE COMPENSA EN EL SIGUIENTE PERIODO</t>
  </si>
  <si>
    <t>21120-0000-0051-0000</t>
  </si>
  <si>
    <t>21120-0000-0137-0000</t>
  </si>
  <si>
    <t>OPTIGAS CARBURACION S.A DE C.V.</t>
  </si>
  <si>
    <t>21120-0000-0162-0000</t>
  </si>
  <si>
    <t>COMISION FEDERAL DE ELECTRICIDAD</t>
  </si>
  <si>
    <t>21120-0000-0215-0000</t>
  </si>
  <si>
    <t>YELITO DEL BAJIO S.A DE C.V.</t>
  </si>
  <si>
    <t>21120-0000-0225-0000</t>
  </si>
  <si>
    <t>TELEFONOS DE MEXICO SAB DE C.V.</t>
  </si>
  <si>
    <t>21120-0000-0269-0000</t>
  </si>
  <si>
    <t>MONEDERO ELECTRÓNICO XIGA SA DE CV</t>
  </si>
  <si>
    <t>21120-0000-0270-0000</t>
  </si>
  <si>
    <t>MENDOZA ZARATE JAVIER</t>
  </si>
  <si>
    <t>21120-0000-0281-0000</t>
  </si>
  <si>
    <t>RYSE S.A DE C.V.</t>
  </si>
  <si>
    <t>21120-0000-0312-0000</t>
  </si>
  <si>
    <t>HERNANDEZ RAMIREZ JAVIER</t>
  </si>
  <si>
    <t>21120-0000-0348-0000</t>
  </si>
  <si>
    <t>CAMPOS FRIAS ALFREDO MANUEL</t>
  </si>
  <si>
    <t>21120-0000-0371-0000</t>
  </si>
  <si>
    <t>GOMEZ PEREZ MAURICIO</t>
  </si>
  <si>
    <t>21120-0000-0406-0000</t>
  </si>
  <si>
    <t>RADIOMOVIL DIPSA S.A DE C.V.</t>
  </si>
  <si>
    <t>21120-0000-0450-0000</t>
  </si>
  <si>
    <t>Maria del Carmen Cabrera Almanza</t>
  </si>
  <si>
    <t>21120-0000-0547-0000</t>
  </si>
  <si>
    <t>SERVICIOS DE APOYO PARA LA SALUD SAN JUA</t>
  </si>
  <si>
    <t>21120-0000-0637-0000</t>
  </si>
  <si>
    <t>DGP SA DE CV</t>
  </si>
  <si>
    <t>21120-0000-0789-0000</t>
  </si>
  <si>
    <t>ADRIANA CELIS RIVERA</t>
  </si>
  <si>
    <t>21120-0000-0790-0000</t>
  </si>
  <si>
    <t>DAVID SALAS RODRÍGUEZ</t>
  </si>
  <si>
    <t>21120-0000-0791-0000</t>
  </si>
  <si>
    <t>FRANCISCO GERARDO VILLEGAS RODRÍGUEZ</t>
  </si>
  <si>
    <t>21120-0000-0792-0000</t>
  </si>
  <si>
    <t>FERNANDO TORRES HERNÁNDEZ</t>
  </si>
  <si>
    <t>21120-0000-0800-0000</t>
  </si>
  <si>
    <t>JOSÉ DE JESÚS AGUAS ÁNGEL</t>
  </si>
  <si>
    <t>21120-0000-0812-0000</t>
  </si>
  <si>
    <t>SONIA ROCIO SÁNCHEZ MORALES</t>
  </si>
  <si>
    <t>21120-0000-0826-0000</t>
  </si>
  <si>
    <t>DELIA ZAVALA TORRES</t>
  </si>
  <si>
    <t>21120-0000-0832-0000</t>
  </si>
  <si>
    <t>ANTONIO VAZQUEZ AGUILERA</t>
  </si>
  <si>
    <t>21120-0000-0840-0000</t>
  </si>
  <si>
    <t>ANA ELIZABETH MONTES ESTRADA</t>
  </si>
  <si>
    <t>21120-0000-0844-0000</t>
  </si>
  <si>
    <t>MEDICA DANTE, SA DE CV</t>
  </si>
  <si>
    <t>21120-0000-0854-0000</t>
  </si>
  <si>
    <t>LUIS ARTURO BASSOLS GONZALEZ</t>
  </si>
  <si>
    <t>21120-0000-0855-0000</t>
  </si>
  <si>
    <t>DAVIANE ALEJANDRA CABALLERO FERNANDEZ</t>
  </si>
  <si>
    <t>21120-0000-0864-0000</t>
  </si>
  <si>
    <t>ANGUIANO ABOGADOS</t>
  </si>
  <si>
    <t>21120-0000-0868-0000</t>
  </si>
  <si>
    <t>SERVICIO DE ANUNCIOS PUBLICITARIOS SA DE</t>
  </si>
  <si>
    <t>21120-0000-0869-0000</t>
  </si>
  <si>
    <t>EL PODER DE LAS NOTICIAS SA DE CV</t>
  </si>
  <si>
    <t>21120-0000-0870-0000</t>
  </si>
  <si>
    <t>PLANMEDIOS Y PRODUCCIONES SA DE CV</t>
  </si>
  <si>
    <t>21120-0000-0871-0000</t>
  </si>
  <si>
    <t>CORPORATIVO PUBLICITARIO MAO SA DE CV</t>
  </si>
  <si>
    <t>21199-0000-0000-0000</t>
  </si>
  <si>
    <t>OTRAS CUENTAS POR PAGAR A CP</t>
  </si>
  <si>
    <t>21199-0000-0003-0000</t>
  </si>
  <si>
    <t>I.V.A TRASLADADO</t>
  </si>
  <si>
    <t>21199-0000-0026-0000</t>
  </si>
  <si>
    <t>JOSE GUADALUPE AVALOS LOPEZ</t>
  </si>
  <si>
    <t>41660-6100-0000-0000</t>
  </si>
  <si>
    <t>APROVECHAMIENTOS DE TIPO CORRIENTE</t>
  </si>
  <si>
    <t>42210-9100-0001-0000</t>
  </si>
  <si>
    <t>TRANSFERENCIAS Y ASIGNACIONES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</si>
</sst>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47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Protection="1">
      <protection locked="0"/>
    </xf>
    <xf numFmtId="0" fontId="12" fillId="0" borderId="0" xfId="8" applyFont="1" applyAlignment="1">
      <alignment horizontal="center"/>
    </xf>
    <xf numFmtId="0" fontId="12" fillId="0" borderId="0" xfId="8" applyFont="1"/>
    <xf numFmtId="4" fontId="12" fillId="0" borderId="0" xfId="8" applyNumberFormat="1" applyFont="1"/>
    <xf numFmtId="0" fontId="13" fillId="0" borderId="0" xfId="8" applyFont="1" applyAlignment="1">
      <alignment wrapText="1"/>
    </xf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12" fillId="0" borderId="0" xfId="12" applyFont="1"/>
    <xf numFmtId="0" fontId="2" fillId="0" borderId="0" xfId="12" applyFont="1" applyAlignment="1">
      <alignment horizontal="center"/>
    </xf>
    <xf numFmtId="10" fontId="12" fillId="0" borderId="0" xfId="8" applyNumberFormat="1" applyFont="1"/>
    <xf numFmtId="10" fontId="12" fillId="0" borderId="0" xfId="14" applyNumberFormat="1" applyFont="1"/>
    <xf numFmtId="10" fontId="13" fillId="0" borderId="0" xfId="8" applyNumberFormat="1" applyFont="1"/>
    <xf numFmtId="10" fontId="16" fillId="5" borderId="0" xfId="8" applyNumberFormat="1" applyFont="1" applyFill="1"/>
    <xf numFmtId="10" fontId="17" fillId="6" borderId="0" xfId="8" applyNumberFormat="1" applyFont="1" applyFill="1"/>
    <xf numFmtId="9" fontId="2" fillId="0" borderId="0" xfId="14" applyFont="1"/>
    <xf numFmtId="9" fontId="3" fillId="0" borderId="0" xfId="14" applyFont="1"/>
    <xf numFmtId="4" fontId="0" fillId="0" borderId="0" xfId="0" applyNumberFormat="1"/>
    <xf numFmtId="43" fontId="12" fillId="0" borderId="0" xfId="15" applyFont="1"/>
    <xf numFmtId="0" fontId="12" fillId="9" borderId="0" xfId="8" applyFont="1" applyFill="1" applyAlignment="1">
      <alignment horizontal="center"/>
    </xf>
    <xf numFmtId="0" fontId="12" fillId="9" borderId="0" xfId="8" applyFont="1" applyFill="1"/>
    <xf numFmtId="4" fontId="12" fillId="9" borderId="0" xfId="8" applyNumberFormat="1" applyFont="1" applyFill="1"/>
    <xf numFmtId="10" fontId="12" fillId="9" borderId="0" xfId="8" applyNumberFormat="1" applyFont="1" applyFill="1"/>
    <xf numFmtId="0" fontId="12" fillId="10" borderId="0" xfId="8" applyFont="1" applyFill="1" applyAlignment="1">
      <alignment horizontal="center"/>
    </xf>
    <xf numFmtId="0" fontId="12" fillId="10" borderId="0" xfId="8" applyFont="1" applyFill="1"/>
    <xf numFmtId="4" fontId="12" fillId="10" borderId="0" xfId="8" applyNumberFormat="1" applyFont="1" applyFill="1"/>
    <xf numFmtId="4" fontId="13" fillId="10" borderId="0" xfId="8" applyNumberFormat="1" applyFont="1" applyFill="1"/>
    <xf numFmtId="0" fontId="13" fillId="10" borderId="0" xfId="8" applyFont="1" applyFill="1"/>
    <xf numFmtId="0" fontId="12" fillId="10" borderId="0" xfId="8" applyFont="1" applyFill="1" applyAlignment="1">
      <alignment wrapText="1"/>
    </xf>
    <xf numFmtId="0" fontId="13" fillId="10" borderId="0" xfId="8" applyFont="1" applyFill="1" applyAlignment="1">
      <alignment horizontal="center"/>
    </xf>
    <xf numFmtId="0" fontId="13" fillId="10" borderId="0" xfId="8" applyFont="1" applyFill="1" applyAlignment="1">
      <alignment wrapText="1"/>
    </xf>
    <xf numFmtId="0" fontId="11" fillId="10" borderId="0" xfId="8" applyFont="1" applyFill="1" applyAlignment="1">
      <alignment horizontal="center"/>
    </xf>
    <xf numFmtId="0" fontId="11" fillId="10" borderId="0" xfId="8" applyFont="1" applyFill="1"/>
    <xf numFmtId="10" fontId="12" fillId="10" borderId="0" xfId="8" applyNumberFormat="1" applyFont="1" applyFill="1"/>
    <xf numFmtId="43" fontId="13" fillId="0" borderId="0" xfId="15" applyFont="1"/>
    <xf numFmtId="0" fontId="2" fillId="10" borderId="0" xfId="12" applyFont="1" applyFill="1" applyAlignment="1">
      <alignment horizontal="center" vertical="center"/>
    </xf>
    <xf numFmtId="0" fontId="2" fillId="10" borderId="0" xfId="12" applyFont="1" applyFill="1"/>
    <xf numFmtId="4" fontId="2" fillId="10" borderId="0" xfId="12" applyNumberFormat="1" applyFont="1" applyFill="1"/>
    <xf numFmtId="0" fontId="3" fillId="10" borderId="0" xfId="12" applyFont="1" applyFill="1" applyAlignment="1">
      <alignment horizontal="center" vertical="center"/>
    </xf>
    <xf numFmtId="0" fontId="3" fillId="10" borderId="0" xfId="12" applyFont="1" applyFill="1" applyAlignment="1">
      <alignment wrapText="1"/>
    </xf>
    <xf numFmtId="4" fontId="3" fillId="10" borderId="0" xfId="12" applyNumberFormat="1" applyFont="1" applyFill="1"/>
    <xf numFmtId="0" fontId="3" fillId="10" borderId="0" xfId="12" applyFont="1" applyFill="1"/>
    <xf numFmtId="0" fontId="12" fillId="10" borderId="0" xfId="12" applyFont="1" applyFill="1"/>
    <xf numFmtId="0" fontId="2" fillId="10" borderId="0" xfId="12" applyFont="1" applyFill="1" applyAlignment="1">
      <alignment wrapText="1"/>
    </xf>
    <xf numFmtId="0" fontId="13" fillId="10" borderId="0" xfId="12" applyFont="1" applyFill="1"/>
    <xf numFmtId="0" fontId="2" fillId="10" borderId="0" xfId="12" applyFont="1" applyFill="1" applyAlignment="1">
      <alignment horizontal="center"/>
    </xf>
    <xf numFmtId="9" fontId="2" fillId="10" borderId="0" xfId="14" applyFont="1" applyFill="1"/>
    <xf numFmtId="0" fontId="12" fillId="10" borderId="0" xfId="9" applyFont="1" applyFill="1" applyAlignment="1">
      <alignment horizontal="center"/>
    </xf>
    <xf numFmtId="0" fontId="12" fillId="10" borderId="0" xfId="9" applyFont="1" applyFill="1"/>
    <xf numFmtId="4" fontId="12" fillId="10" borderId="0" xfId="9" applyNumberFormat="1" applyFont="1" applyFill="1"/>
    <xf numFmtId="0" fontId="13" fillId="10" borderId="0" xfId="9" applyFont="1" applyFill="1" applyAlignment="1">
      <alignment horizontal="center"/>
    </xf>
    <xf numFmtId="0" fontId="13" fillId="10" borderId="0" xfId="9" applyFont="1" applyFill="1"/>
    <xf numFmtId="0" fontId="12" fillId="10" borderId="0" xfId="9" applyFont="1" applyFill="1" applyAlignment="1">
      <alignment horizontal="left" indent="1"/>
    </xf>
    <xf numFmtId="0" fontId="2" fillId="10" borderId="0" xfId="9" applyFont="1" applyFill="1"/>
    <xf numFmtId="0" fontId="2" fillId="10" borderId="0" xfId="9" applyFont="1" applyFill="1" applyAlignment="1">
      <alignment horizontal="left" indent="1"/>
    </xf>
    <xf numFmtId="0" fontId="12" fillId="10" borderId="0" xfId="9" quotePrefix="1" applyFont="1" applyFill="1" applyAlignment="1">
      <alignment horizontal="left" indent="1"/>
    </xf>
    <xf numFmtId="4" fontId="3" fillId="0" borderId="0" xfId="9" applyNumberFormat="1" applyFont="1"/>
    <xf numFmtId="43" fontId="9" fillId="0" borderId="0" xfId="15" applyFont="1" applyFill="1"/>
    <xf numFmtId="4" fontId="21" fillId="0" borderId="0" xfId="9" applyNumberFormat="1" applyFont="1"/>
    <xf numFmtId="4" fontId="2" fillId="0" borderId="0" xfId="9" applyNumberFormat="1" applyFont="1"/>
    <xf numFmtId="43" fontId="21" fillId="0" borderId="0" xfId="15" applyFont="1"/>
    <xf numFmtId="43" fontId="0" fillId="0" borderId="0" xfId="15" applyFont="1"/>
    <xf numFmtId="0" fontId="2" fillId="10" borderId="0" xfId="9" applyFont="1" applyFill="1" applyAlignment="1">
      <alignment horizontal="center"/>
    </xf>
    <xf numFmtId="4" fontId="2" fillId="10" borderId="0" xfId="9" applyNumberFormat="1" applyFont="1" applyFill="1"/>
    <xf numFmtId="43" fontId="13" fillId="0" borderId="0" xfId="15" applyFont="1" applyFill="1"/>
    <xf numFmtId="0" fontId="4" fillId="0" borderId="0" xfId="3" applyAlignment="1" applyProtection="1">
      <alignment horizontal="left" vertical="top" wrapText="1" indent="1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" fillId="0" borderId="0" xfId="3" applyFont="1" applyAlignment="1" applyProtection="1">
      <alignment horizontal="center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" xfId="1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" xfId="14" builtinId="5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colors>
    <mruColors>
      <color rgb="FFF0B6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9" tint="-0.249977111117893"/>
    <pageSetUpPr fitToPage="1"/>
  </sheetPr>
  <dimension ref="A1:E48"/>
  <sheetViews>
    <sheetView showGridLines="0" zoomScaleNormal="100" zoomScaleSheetLayoutView="100" workbookViewId="0">
      <pane ySplit="5" topLeftCell="A20" activePane="bottomLeft" state="frozen"/>
      <selection activeCell="A14" sqref="A14:B14"/>
      <selection pane="bottomLeft" activeCell="D27" sqref="D27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3" t="s">
        <v>644</v>
      </c>
      <c r="B1" s="144"/>
      <c r="C1" s="145" t="s">
        <v>0</v>
      </c>
      <c r="D1" s="146">
        <v>2023</v>
      </c>
    </row>
    <row r="2" spans="1:4" x14ac:dyDescent="0.2">
      <c r="A2" s="147" t="s">
        <v>1</v>
      </c>
      <c r="B2" s="139"/>
      <c r="C2" s="148" t="s">
        <v>2</v>
      </c>
      <c r="D2" s="149" t="s">
        <v>641</v>
      </c>
    </row>
    <row r="3" spans="1:4" x14ac:dyDescent="0.2">
      <c r="A3" s="147" t="s">
        <v>879</v>
      </c>
      <c r="B3" s="139"/>
      <c r="C3" s="148" t="s">
        <v>3</v>
      </c>
      <c r="D3" s="150">
        <v>4</v>
      </c>
    </row>
    <row r="4" spans="1:4" x14ac:dyDescent="0.2">
      <c r="A4" s="151" t="s">
        <v>4</v>
      </c>
      <c r="B4" s="140"/>
      <c r="C4" s="140"/>
      <c r="D4" s="152"/>
    </row>
    <row r="5" spans="1:4" ht="15" customHeight="1" x14ac:dyDescent="0.2">
      <c r="A5" s="141" t="s">
        <v>5</v>
      </c>
      <c r="B5" s="142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55</v>
      </c>
      <c r="B35" s="61" t="s">
        <v>56</v>
      </c>
    </row>
    <row r="36" spans="1:5" x14ac:dyDescent="0.2">
      <c r="A36" s="60" t="s">
        <v>57</v>
      </c>
      <c r="B36" s="61" t="s">
        <v>58</v>
      </c>
    </row>
    <row r="37" spans="1:5" x14ac:dyDescent="0.2">
      <c r="A37" s="17"/>
      <c r="B37" s="20"/>
    </row>
    <row r="38" spans="1:5" x14ac:dyDescent="0.2">
      <c r="A38" s="17"/>
      <c r="B38" s="18" t="s">
        <v>59</v>
      </c>
    </row>
    <row r="39" spans="1:5" x14ac:dyDescent="0.2">
      <c r="A39" s="17" t="s">
        <v>60</v>
      </c>
      <c r="B39" s="61" t="s">
        <v>61</v>
      </c>
    </row>
    <row r="40" spans="1:5" x14ac:dyDescent="0.2">
      <c r="A40" s="17"/>
      <c r="B40" s="61" t="s">
        <v>62</v>
      </c>
    </row>
    <row r="41" spans="1:5" ht="12" thickBot="1" x14ac:dyDescent="0.25">
      <c r="A41" s="21"/>
      <c r="B41" s="22"/>
    </row>
    <row r="43" spans="1:5" ht="32.25" customHeight="1" x14ac:dyDescent="0.2">
      <c r="A43" s="221" t="s">
        <v>63</v>
      </c>
      <c r="B43" s="221"/>
      <c r="C43" s="136"/>
      <c r="D43" s="136"/>
    </row>
    <row r="46" spans="1:5" x14ac:dyDescent="0.2">
      <c r="A46" s="153"/>
      <c r="B46" s="154"/>
      <c r="C46" s="154"/>
      <c r="D46" s="154"/>
      <c r="E46" s="154"/>
    </row>
    <row r="47" spans="1:5" ht="33.75" customHeight="1" x14ac:dyDescent="0.2">
      <c r="A47" s="223" t="s">
        <v>645</v>
      </c>
      <c r="B47" s="223"/>
      <c r="C47" s="155"/>
      <c r="D47" s="156" t="s">
        <v>646</v>
      </c>
      <c r="E47" s="155"/>
    </row>
    <row r="48" spans="1:5" ht="67.5" customHeight="1" x14ac:dyDescent="0.2">
      <c r="A48" s="224" t="s">
        <v>647</v>
      </c>
      <c r="B48" s="224"/>
      <c r="C48" s="155"/>
      <c r="D48" s="222" t="s">
        <v>648</v>
      </c>
      <c r="E48" s="222"/>
    </row>
  </sheetData>
  <sheetProtection formatCells="0" formatColumns="0" formatRows="0" autoFilter="0" pivotTables="0"/>
  <mergeCells count="4">
    <mergeCell ref="A43:B43"/>
    <mergeCell ref="D48:E48"/>
    <mergeCell ref="A47:B47"/>
    <mergeCell ref="A48:B48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activeCell="K9" sqref="K9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229" t="str">
        <f>ESF!A1</f>
        <v>ACADEMIA METROPOLITANA DE SEGURIDAD PÚBLICA DE LEÓN, GUANAJUATO</v>
      </c>
      <c r="B1" s="230"/>
      <c r="C1" s="231"/>
    </row>
    <row r="2" spans="1:3" s="54" customFormat="1" ht="18" customHeight="1" x14ac:dyDescent="0.25">
      <c r="A2" s="232" t="s">
        <v>519</v>
      </c>
      <c r="B2" s="233"/>
      <c r="C2" s="234"/>
    </row>
    <row r="3" spans="1:3" s="54" customFormat="1" ht="18" customHeight="1" x14ac:dyDescent="0.25">
      <c r="A3" s="232" t="str">
        <f>ESF!A3</f>
        <v>Correspondiente del 01 de Enero al 31 de Diciembre 2023</v>
      </c>
      <c r="B3" s="233"/>
      <c r="C3" s="234"/>
    </row>
    <row r="4" spans="1:3" s="56" customFormat="1" x14ac:dyDescent="0.2">
      <c r="A4" s="235" t="s">
        <v>520</v>
      </c>
      <c r="B4" s="236"/>
      <c r="C4" s="237"/>
    </row>
    <row r="5" spans="1:3" x14ac:dyDescent="0.2">
      <c r="A5" s="70" t="s">
        <v>521</v>
      </c>
      <c r="B5" s="70"/>
      <c r="C5" s="71">
        <v>18606098.66</v>
      </c>
    </row>
    <row r="6" spans="1:3" x14ac:dyDescent="0.2">
      <c r="A6" s="72"/>
      <c r="B6" s="73"/>
      <c r="C6" s="74"/>
    </row>
    <row r="7" spans="1:3" x14ac:dyDescent="0.2">
      <c r="A7" s="83" t="s">
        <v>522</v>
      </c>
      <c r="B7" s="83"/>
      <c r="C7" s="75">
        <f>SUM(C8:C13)</f>
        <v>74797.349999999991</v>
      </c>
    </row>
    <row r="8" spans="1:3" x14ac:dyDescent="0.2">
      <c r="A8" s="91" t="s">
        <v>523</v>
      </c>
      <c r="B8" s="90" t="s">
        <v>311</v>
      </c>
      <c r="C8" s="76">
        <v>74797.349999999991</v>
      </c>
    </row>
    <row r="9" spans="1:3" x14ac:dyDescent="0.2">
      <c r="A9" s="77" t="s">
        <v>524</v>
      </c>
      <c r="B9" s="78" t="s">
        <v>525</v>
      </c>
      <c r="C9" s="76">
        <v>0</v>
      </c>
    </row>
    <row r="10" spans="1:3" x14ac:dyDescent="0.2">
      <c r="A10" s="77" t="s">
        <v>526</v>
      </c>
      <c r="B10" s="78" t="s">
        <v>320</v>
      </c>
      <c r="C10" s="76">
        <v>0</v>
      </c>
    </row>
    <row r="11" spans="1:3" x14ac:dyDescent="0.2">
      <c r="A11" s="77" t="s">
        <v>527</v>
      </c>
      <c r="B11" s="78" t="s">
        <v>321</v>
      </c>
      <c r="C11" s="76">
        <v>0</v>
      </c>
    </row>
    <row r="12" spans="1:3" x14ac:dyDescent="0.2">
      <c r="A12" s="77" t="s">
        <v>528</v>
      </c>
      <c r="B12" s="78" t="s">
        <v>322</v>
      </c>
      <c r="C12" s="76">
        <v>0</v>
      </c>
    </row>
    <row r="13" spans="1:3" x14ac:dyDescent="0.2">
      <c r="A13" s="79" t="s">
        <v>529</v>
      </c>
      <c r="B13" s="80" t="s">
        <v>530</v>
      </c>
      <c r="C13" s="76">
        <v>0</v>
      </c>
    </row>
    <row r="14" spans="1:3" x14ac:dyDescent="0.2">
      <c r="A14" s="72"/>
      <c r="B14" s="81"/>
      <c r="C14" s="82"/>
    </row>
    <row r="15" spans="1:3" x14ac:dyDescent="0.2">
      <c r="A15" s="83" t="s">
        <v>531</v>
      </c>
      <c r="B15" s="73"/>
      <c r="C15" s="75">
        <f>SUM(C16:C18)</f>
        <v>0</v>
      </c>
    </row>
    <row r="16" spans="1:3" x14ac:dyDescent="0.2">
      <c r="A16" s="84">
        <v>3.1</v>
      </c>
      <c r="B16" s="78" t="s">
        <v>532</v>
      </c>
      <c r="C16" s="76">
        <v>0</v>
      </c>
    </row>
    <row r="17" spans="1:3" x14ac:dyDescent="0.2">
      <c r="A17" s="85">
        <v>3.2</v>
      </c>
      <c r="B17" s="78" t="s">
        <v>533</v>
      </c>
      <c r="C17" s="76">
        <v>0</v>
      </c>
    </row>
    <row r="18" spans="1:3" x14ac:dyDescent="0.2">
      <c r="A18" s="85">
        <v>3.3</v>
      </c>
      <c r="B18" s="80" t="s">
        <v>534</v>
      </c>
      <c r="C18" s="86">
        <v>0</v>
      </c>
    </row>
    <row r="19" spans="1:3" x14ac:dyDescent="0.2">
      <c r="A19" s="72"/>
      <c r="B19" s="87"/>
      <c r="C19" s="88"/>
    </row>
    <row r="20" spans="1:3" x14ac:dyDescent="0.2">
      <c r="A20" s="89" t="s">
        <v>642</v>
      </c>
      <c r="B20" s="89"/>
      <c r="C20" s="71">
        <f>C5+C7-C15</f>
        <v>18680896.010000002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39"/>
  <sheetViews>
    <sheetView showGridLines="0" topLeftCell="A3" workbookViewId="0">
      <selection activeCell="H34" sqref="H34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238" t="str">
        <f>ESF!A1</f>
        <v>ACADEMIA METROPOLITANA DE SEGURIDAD PÚBLICA DE LEÓN, GUANAJUATO</v>
      </c>
      <c r="B1" s="239"/>
      <c r="C1" s="240"/>
    </row>
    <row r="2" spans="1:3" s="57" customFormat="1" ht="18.95" customHeight="1" x14ac:dyDescent="0.25">
      <c r="A2" s="241" t="s">
        <v>535</v>
      </c>
      <c r="B2" s="242"/>
      <c r="C2" s="243"/>
    </row>
    <row r="3" spans="1:3" s="57" customFormat="1" ht="18.95" customHeight="1" x14ac:dyDescent="0.25">
      <c r="A3" s="241" t="str">
        <f>ESF!A3</f>
        <v>Correspondiente del 01 de Enero al 31 de Diciembre 2023</v>
      </c>
      <c r="B3" s="242"/>
      <c r="C3" s="243"/>
    </row>
    <row r="4" spans="1:3" x14ac:dyDescent="0.2">
      <c r="A4" s="235" t="s">
        <v>520</v>
      </c>
      <c r="B4" s="236"/>
      <c r="C4" s="237"/>
    </row>
    <row r="5" spans="1:3" x14ac:dyDescent="0.2">
      <c r="A5" s="100" t="s">
        <v>536</v>
      </c>
      <c r="B5" s="70"/>
      <c r="C5" s="93">
        <v>16752425.970000001</v>
      </c>
    </row>
    <row r="6" spans="1:3" x14ac:dyDescent="0.2">
      <c r="A6" s="94"/>
      <c r="B6" s="73"/>
      <c r="C6" s="95"/>
    </row>
    <row r="7" spans="1:3" x14ac:dyDescent="0.2">
      <c r="A7" s="83" t="s">
        <v>537</v>
      </c>
      <c r="B7" s="96"/>
      <c r="C7" s="75">
        <f>SUM(C8:C28)</f>
        <v>1015615.84</v>
      </c>
    </row>
    <row r="8" spans="1:3" x14ac:dyDescent="0.2">
      <c r="A8" s="101">
        <v>2.1</v>
      </c>
      <c r="B8" s="102" t="s">
        <v>342</v>
      </c>
      <c r="C8" s="103">
        <v>0</v>
      </c>
    </row>
    <row r="9" spans="1:3" x14ac:dyDescent="0.2">
      <c r="A9" s="101">
        <v>2.2000000000000002</v>
      </c>
      <c r="B9" s="102" t="s">
        <v>339</v>
      </c>
      <c r="C9" s="103">
        <v>0</v>
      </c>
    </row>
    <row r="10" spans="1:3" x14ac:dyDescent="0.2">
      <c r="A10" s="110">
        <v>2.2999999999999998</v>
      </c>
      <c r="B10" s="92" t="s">
        <v>129</v>
      </c>
      <c r="C10" s="103">
        <v>830170.95</v>
      </c>
    </row>
    <row r="11" spans="1:3" x14ac:dyDescent="0.2">
      <c r="A11" s="110">
        <v>2.4</v>
      </c>
      <c r="B11" s="92" t="s">
        <v>130</v>
      </c>
      <c r="C11" s="103">
        <v>46707.78</v>
      </c>
    </row>
    <row r="12" spans="1:3" x14ac:dyDescent="0.2">
      <c r="A12" s="110">
        <v>2.5</v>
      </c>
      <c r="B12" s="92" t="s">
        <v>131</v>
      </c>
      <c r="C12" s="103">
        <v>8245.7199999999993</v>
      </c>
    </row>
    <row r="13" spans="1:3" x14ac:dyDescent="0.2">
      <c r="A13" s="110">
        <v>2.6</v>
      </c>
      <c r="B13" s="92" t="s">
        <v>132</v>
      </c>
      <c r="C13" s="103">
        <v>0</v>
      </c>
    </row>
    <row r="14" spans="1:3" x14ac:dyDescent="0.2">
      <c r="A14" s="110">
        <v>2.7</v>
      </c>
      <c r="B14" s="92" t="s">
        <v>133</v>
      </c>
      <c r="C14" s="103">
        <v>71724.100000000006</v>
      </c>
    </row>
    <row r="15" spans="1:3" x14ac:dyDescent="0.2">
      <c r="A15" s="110">
        <v>2.8</v>
      </c>
      <c r="B15" s="92" t="s">
        <v>134</v>
      </c>
      <c r="C15" s="103">
        <v>58767.29</v>
      </c>
    </row>
    <row r="16" spans="1:3" x14ac:dyDescent="0.2">
      <c r="A16" s="110">
        <v>2.9</v>
      </c>
      <c r="B16" s="92" t="s">
        <v>136</v>
      </c>
      <c r="C16" s="103">
        <v>0</v>
      </c>
    </row>
    <row r="17" spans="1:3" x14ac:dyDescent="0.2">
      <c r="A17" s="110" t="s">
        <v>538</v>
      </c>
      <c r="B17" s="92" t="s">
        <v>539</v>
      </c>
      <c r="C17" s="103">
        <v>0</v>
      </c>
    </row>
    <row r="18" spans="1:3" x14ac:dyDescent="0.2">
      <c r="A18" s="110" t="s">
        <v>540</v>
      </c>
      <c r="B18" s="92" t="s">
        <v>140</v>
      </c>
      <c r="C18" s="103">
        <v>0</v>
      </c>
    </row>
    <row r="19" spans="1:3" x14ac:dyDescent="0.2">
      <c r="A19" s="110" t="s">
        <v>541</v>
      </c>
      <c r="B19" s="92" t="s">
        <v>542</v>
      </c>
      <c r="C19" s="103">
        <v>0</v>
      </c>
    </row>
    <row r="20" spans="1:3" x14ac:dyDescent="0.2">
      <c r="A20" s="110" t="s">
        <v>543</v>
      </c>
      <c r="B20" s="92" t="s">
        <v>544</v>
      </c>
      <c r="C20" s="103">
        <v>0</v>
      </c>
    </row>
    <row r="21" spans="1:3" x14ac:dyDescent="0.2">
      <c r="A21" s="110" t="s">
        <v>545</v>
      </c>
      <c r="B21" s="92" t="s">
        <v>546</v>
      </c>
      <c r="C21" s="103">
        <v>0</v>
      </c>
    </row>
    <row r="22" spans="1:3" x14ac:dyDescent="0.2">
      <c r="A22" s="110" t="s">
        <v>547</v>
      </c>
      <c r="B22" s="92" t="s">
        <v>548</v>
      </c>
      <c r="C22" s="103">
        <v>0</v>
      </c>
    </row>
    <row r="23" spans="1:3" x14ac:dyDescent="0.2">
      <c r="A23" s="110" t="s">
        <v>549</v>
      </c>
      <c r="B23" s="92" t="s">
        <v>550</v>
      </c>
      <c r="C23" s="103">
        <v>0</v>
      </c>
    </row>
    <row r="24" spans="1:3" x14ac:dyDescent="0.2">
      <c r="A24" s="110" t="s">
        <v>551</v>
      </c>
      <c r="B24" s="92" t="s">
        <v>552</v>
      </c>
      <c r="C24" s="103">
        <v>0</v>
      </c>
    </row>
    <row r="25" spans="1:3" x14ac:dyDescent="0.2">
      <c r="A25" s="110" t="s">
        <v>553</v>
      </c>
      <c r="B25" s="92" t="s">
        <v>554</v>
      </c>
      <c r="C25" s="103">
        <v>0</v>
      </c>
    </row>
    <row r="26" spans="1:3" x14ac:dyDescent="0.2">
      <c r="A26" s="110" t="s">
        <v>555</v>
      </c>
      <c r="B26" s="92" t="s">
        <v>556</v>
      </c>
      <c r="C26" s="103">
        <v>0</v>
      </c>
    </row>
    <row r="27" spans="1:3" x14ac:dyDescent="0.2">
      <c r="A27" s="110" t="s">
        <v>557</v>
      </c>
      <c r="B27" s="92" t="s">
        <v>558</v>
      </c>
      <c r="C27" s="103">
        <v>0</v>
      </c>
    </row>
    <row r="28" spans="1:3" x14ac:dyDescent="0.2">
      <c r="A28" s="110" t="s">
        <v>559</v>
      </c>
      <c r="B28" s="102" t="s">
        <v>560</v>
      </c>
      <c r="C28" s="103">
        <v>0</v>
      </c>
    </row>
    <row r="29" spans="1:3" x14ac:dyDescent="0.2">
      <c r="A29" s="111"/>
      <c r="B29" s="104"/>
      <c r="C29" s="105"/>
    </row>
    <row r="30" spans="1:3" x14ac:dyDescent="0.2">
      <c r="A30" s="106" t="s">
        <v>561</v>
      </c>
      <c r="B30" s="107"/>
      <c r="C30" s="108">
        <f>SUM(C31:C35)</f>
        <v>1276158.45</v>
      </c>
    </row>
    <row r="31" spans="1:3" x14ac:dyDescent="0.2">
      <c r="A31" s="110" t="s">
        <v>562</v>
      </c>
      <c r="B31" s="92" t="s">
        <v>412</v>
      </c>
      <c r="C31" s="103">
        <v>1276158.45</v>
      </c>
    </row>
    <row r="32" spans="1:3" x14ac:dyDescent="0.2">
      <c r="A32" s="110" t="s">
        <v>563</v>
      </c>
      <c r="B32" s="92" t="s">
        <v>421</v>
      </c>
      <c r="C32" s="103">
        <v>0</v>
      </c>
    </row>
    <row r="33" spans="1:3" x14ac:dyDescent="0.2">
      <c r="A33" s="110" t="s">
        <v>564</v>
      </c>
      <c r="B33" s="92" t="s">
        <v>424</v>
      </c>
      <c r="C33" s="103">
        <v>0</v>
      </c>
    </row>
    <row r="34" spans="1:3" x14ac:dyDescent="0.2">
      <c r="A34" s="110" t="s">
        <v>565</v>
      </c>
      <c r="B34" s="92" t="s">
        <v>430</v>
      </c>
      <c r="C34" s="103">
        <v>0</v>
      </c>
    </row>
    <row r="35" spans="1:3" x14ac:dyDescent="0.2">
      <c r="A35" s="110" t="s">
        <v>566</v>
      </c>
      <c r="B35" s="102" t="s">
        <v>567</v>
      </c>
      <c r="C35" s="109">
        <v>0</v>
      </c>
    </row>
    <row r="36" spans="1:3" x14ac:dyDescent="0.2">
      <c r="A36" s="94"/>
      <c r="B36" s="97"/>
      <c r="C36" s="98"/>
    </row>
    <row r="37" spans="1:3" x14ac:dyDescent="0.2">
      <c r="A37" s="99" t="s">
        <v>643</v>
      </c>
      <c r="B37" s="70"/>
      <c r="C37" s="71">
        <f>C5-C7+C30</f>
        <v>17012968.580000002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49"/>
  <sheetViews>
    <sheetView topLeftCell="A12" workbookViewId="0">
      <selection activeCell="H34" sqref="H34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228" t="str">
        <f>'Notas a los Edos Financieros'!A1</f>
        <v>ACADEMIA METROPOLITANA DE SEGURIDAD PÚBLICA DE LEÓN, GUANAJUATO</v>
      </c>
      <c r="B1" s="244"/>
      <c r="C1" s="244"/>
      <c r="D1" s="244"/>
      <c r="E1" s="244"/>
      <c r="F1" s="244"/>
      <c r="G1" s="45" t="s">
        <v>0</v>
      </c>
      <c r="H1" s="46">
        <f>'Notas a los Edos Financieros'!D1</f>
        <v>2023</v>
      </c>
    </row>
    <row r="2" spans="1:10" ht="18.95" customHeight="1" x14ac:dyDescent="0.2">
      <c r="A2" s="228" t="s">
        <v>568</v>
      </c>
      <c r="B2" s="244"/>
      <c r="C2" s="244"/>
      <c r="D2" s="244"/>
      <c r="E2" s="244"/>
      <c r="F2" s="244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228" t="str">
        <f>'Notas a los Edos Financieros'!A3</f>
        <v>Correspondiente del 01 de Enero al 31 de Diciembre 2023</v>
      </c>
      <c r="B3" s="244"/>
      <c r="C3" s="244"/>
      <c r="D3" s="244"/>
      <c r="E3" s="244"/>
      <c r="F3" s="244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5" t="s">
        <v>67</v>
      </c>
      <c r="B7" s="125" t="s">
        <v>569</v>
      </c>
      <c r="C7" s="124" t="s">
        <v>570</v>
      </c>
      <c r="D7" s="124" t="s">
        <v>571</v>
      </c>
      <c r="E7" s="124" t="s">
        <v>572</v>
      </c>
      <c r="F7" s="124" t="s">
        <v>573</v>
      </c>
      <c r="G7" s="124" t="s">
        <v>574</v>
      </c>
      <c r="H7" s="124" t="s">
        <v>575</v>
      </c>
      <c r="I7" s="124" t="s">
        <v>576</v>
      </c>
      <c r="J7" s="124" t="s">
        <v>577</v>
      </c>
    </row>
    <row r="8" spans="1:10" s="59" customFormat="1" x14ac:dyDescent="0.2">
      <c r="A8" s="203">
        <v>7000</v>
      </c>
      <c r="B8" s="204" t="s">
        <v>578</v>
      </c>
      <c r="C8" s="205">
        <f>+C9+C10+C11+C12+C13+C14+C15+C16+C17+C18+C19+C20+C21+C22+C23+C24+C25+C26+C27+C28+C29+C30+C31+C32+C33+C34</f>
        <v>0</v>
      </c>
      <c r="D8" s="205">
        <f>+D9+D10+D11+D12+D13+D14+D15+D16+D17+D18+D19+D20+D21+D22+D23+D24+D25+D26+D27+D28+D29+D30+D31+D32+D33+D34</f>
        <v>46680237.469999999</v>
      </c>
      <c r="E8" s="205">
        <f>+E9+E10+E11+E12+E13+E14+E15+E16+E17+E18+E19+E20+E21+E22+E23+E24+E25+E26+E27+E28+E29+E30+E31+E32+E33+E34</f>
        <v>46680237.469999999</v>
      </c>
      <c r="F8" s="205">
        <v>0</v>
      </c>
      <c r="G8" s="204"/>
    </row>
    <row r="9" spans="1:10" x14ac:dyDescent="0.2">
      <c r="A9" s="47">
        <v>7110</v>
      </c>
      <c r="B9" s="47" t="s">
        <v>574</v>
      </c>
      <c r="C9" s="52">
        <f>+C10+C11+C12+C13+C14+C15+C16+C17+C18+C19+C20+C21+C22+C23+C24+C25+C26+C27+C28+C29+C30+C31+C32+C33</f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579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204">
        <v>7250</v>
      </c>
      <c r="B19" s="204" t="s">
        <v>588</v>
      </c>
      <c r="C19" s="205">
        <v>0</v>
      </c>
      <c r="D19" s="205">
        <v>46680237.469999999</v>
      </c>
      <c r="E19" s="205">
        <v>0</v>
      </c>
      <c r="F19" s="205">
        <v>46680237.469999999</v>
      </c>
    </row>
    <row r="20" spans="1:6" x14ac:dyDescent="0.2">
      <c r="A20" s="204">
        <v>7260</v>
      </c>
      <c r="B20" s="204" t="s">
        <v>589</v>
      </c>
      <c r="C20" s="205">
        <v>0</v>
      </c>
      <c r="D20" s="205">
        <v>0</v>
      </c>
      <c r="E20" s="205">
        <v>46680237.469999999</v>
      </c>
      <c r="F20" s="205">
        <v>46680237.469999999</v>
      </c>
    </row>
    <row r="21" spans="1:6" x14ac:dyDescent="0.2">
      <c r="A21" s="47">
        <v>7310</v>
      </c>
      <c r="B21" s="47" t="s">
        <v>590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599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203">
        <v>8000</v>
      </c>
      <c r="B35" s="204" t="s">
        <v>604</v>
      </c>
      <c r="C35" s="205">
        <v>0</v>
      </c>
      <c r="D35" s="205">
        <v>339049100.06</v>
      </c>
      <c r="E35" s="205">
        <v>339049100.06</v>
      </c>
      <c r="F35" s="205">
        <v>0</v>
      </c>
    </row>
    <row r="36" spans="1:6" x14ac:dyDescent="0.2">
      <c r="A36" s="47">
        <v>8110</v>
      </c>
      <c r="B36" s="47" t="s">
        <v>605</v>
      </c>
      <c r="C36" s="52">
        <v>0</v>
      </c>
      <c r="D36" s="52">
        <v>15097523</v>
      </c>
      <c r="E36" s="52">
        <v>0</v>
      </c>
      <c r="F36" s="52">
        <v>15097523</v>
      </c>
    </row>
    <row r="37" spans="1:6" x14ac:dyDescent="0.2">
      <c r="A37" s="47">
        <v>8120</v>
      </c>
      <c r="B37" s="47" t="s">
        <v>606</v>
      </c>
      <c r="C37" s="52">
        <v>0</v>
      </c>
      <c r="D37" s="52">
        <v>18680896.010000002</v>
      </c>
      <c r="E37" s="52">
        <v>20345292.539999999</v>
      </c>
      <c r="F37" s="52">
        <v>1664396.53</v>
      </c>
    </row>
    <row r="38" spans="1:6" x14ac:dyDescent="0.2">
      <c r="A38" s="47">
        <v>8130</v>
      </c>
      <c r="B38" s="47" t="s">
        <v>607</v>
      </c>
      <c r="C38" s="52">
        <v>0</v>
      </c>
      <c r="D38" s="52">
        <v>5247769.54</v>
      </c>
      <c r="E38" s="52">
        <v>0</v>
      </c>
      <c r="F38" s="52">
        <v>-5247769.54</v>
      </c>
    </row>
    <row r="39" spans="1:6" x14ac:dyDescent="0.2">
      <c r="A39" s="47">
        <v>8140</v>
      </c>
      <c r="B39" s="47" t="s">
        <v>608</v>
      </c>
      <c r="C39" s="52">
        <v>0</v>
      </c>
      <c r="D39" s="52">
        <v>18680896.010000002</v>
      </c>
      <c r="E39" s="52">
        <v>18680896.010000002</v>
      </c>
      <c r="F39" s="52">
        <v>0</v>
      </c>
    </row>
    <row r="40" spans="1:6" x14ac:dyDescent="0.2">
      <c r="A40" s="47">
        <v>8150</v>
      </c>
      <c r="B40" s="47" t="s">
        <v>609</v>
      </c>
      <c r="C40" s="52">
        <v>0</v>
      </c>
      <c r="D40" s="52">
        <v>0</v>
      </c>
      <c r="E40" s="52">
        <v>18680896.010000002</v>
      </c>
      <c r="F40" s="52">
        <v>18680896.010000002</v>
      </c>
    </row>
    <row r="41" spans="1:6" x14ac:dyDescent="0.2">
      <c r="A41" s="47">
        <v>8210</v>
      </c>
      <c r="B41" s="47" t="s">
        <v>610</v>
      </c>
      <c r="C41" s="52">
        <v>0</v>
      </c>
      <c r="D41" s="52">
        <v>0</v>
      </c>
      <c r="E41" s="52">
        <v>15097523</v>
      </c>
      <c r="F41" s="52">
        <v>15097523</v>
      </c>
    </row>
    <row r="42" spans="1:6" x14ac:dyDescent="0.2">
      <c r="A42" s="47">
        <v>8220</v>
      </c>
      <c r="B42" s="47" t="s">
        <v>611</v>
      </c>
      <c r="C42" s="52">
        <v>0</v>
      </c>
      <c r="D42" s="52">
        <v>117338802.08</v>
      </c>
      <c r="E42" s="52">
        <v>113745935.51000001</v>
      </c>
      <c r="F42" s="52">
        <v>3592866.57</v>
      </c>
    </row>
    <row r="43" spans="1:6" x14ac:dyDescent="0.2">
      <c r="A43" s="47">
        <v>8230</v>
      </c>
      <c r="B43" s="47" t="s">
        <v>612</v>
      </c>
      <c r="C43" s="52">
        <v>0</v>
      </c>
      <c r="D43" s="52">
        <v>96993509.540000007</v>
      </c>
      <c r="E43" s="52">
        <v>102241279.08</v>
      </c>
      <c r="F43" s="52">
        <v>-5247769.54</v>
      </c>
    </row>
    <row r="44" spans="1:6" x14ac:dyDescent="0.2">
      <c r="A44" s="47">
        <v>8240</v>
      </c>
      <c r="B44" s="47" t="s">
        <v>613</v>
      </c>
      <c r="C44" s="52">
        <v>0</v>
      </c>
      <c r="D44" s="52">
        <v>16752425.970000001</v>
      </c>
      <c r="E44" s="52">
        <v>16752425.970000001</v>
      </c>
      <c r="F44" s="52">
        <v>0</v>
      </c>
    </row>
    <row r="45" spans="1:6" x14ac:dyDescent="0.2">
      <c r="A45" s="47">
        <v>8250</v>
      </c>
      <c r="B45" s="47" t="s">
        <v>614</v>
      </c>
      <c r="C45" s="52">
        <v>0</v>
      </c>
      <c r="D45" s="52">
        <v>16752425.970000001</v>
      </c>
      <c r="E45" s="52">
        <v>16752425.970000001</v>
      </c>
      <c r="F45" s="52">
        <v>0</v>
      </c>
    </row>
    <row r="46" spans="1:6" x14ac:dyDescent="0.2">
      <c r="A46" s="47">
        <v>8260</v>
      </c>
      <c r="B46" s="47" t="s">
        <v>615</v>
      </c>
      <c r="C46" s="52">
        <v>0</v>
      </c>
      <c r="D46" s="52">
        <v>16752425.970000001</v>
      </c>
      <c r="E46" s="52">
        <v>16752425.970000001</v>
      </c>
      <c r="F46" s="52">
        <v>0</v>
      </c>
    </row>
    <row r="47" spans="1:6" x14ac:dyDescent="0.2">
      <c r="A47" s="47">
        <v>8270</v>
      </c>
      <c r="B47" s="47" t="s">
        <v>616</v>
      </c>
      <c r="C47" s="52">
        <v>0</v>
      </c>
      <c r="D47" s="52">
        <v>16752425.970000001</v>
      </c>
      <c r="E47" s="52">
        <v>0</v>
      </c>
      <c r="F47" s="52">
        <v>16752425.970000001</v>
      </c>
    </row>
    <row r="48" spans="1:6" x14ac:dyDescent="0.2">
      <c r="A48" s="129"/>
    </row>
    <row r="49" spans="1:2" x14ac:dyDescent="0.2">
      <c r="A49" s="129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topLeftCell="A5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0" t="s">
        <v>203</v>
      </c>
      <c r="C1" s="121"/>
      <c r="D1" s="121"/>
      <c r="E1" s="122"/>
    </row>
    <row r="2" spans="1:8" ht="15" customHeight="1" x14ac:dyDescent="0.2">
      <c r="A2" s="3" t="s">
        <v>617</v>
      </c>
    </row>
    <row r="3" spans="1:8" x14ac:dyDescent="0.2">
      <c r="A3" s="1"/>
    </row>
    <row r="4" spans="1:8" s="6" customFormat="1" x14ac:dyDescent="0.2">
      <c r="A4" s="5" t="s">
        <v>618</v>
      </c>
    </row>
    <row r="5" spans="1:8" s="6" customFormat="1" ht="39.950000000000003" customHeight="1" x14ac:dyDescent="0.2">
      <c r="A5" s="245" t="s">
        <v>619</v>
      </c>
      <c r="B5" s="245"/>
      <c r="C5" s="245"/>
      <c r="D5" s="245"/>
      <c r="E5" s="245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578</v>
      </c>
      <c r="B9" s="8"/>
      <c r="C9" s="8"/>
      <c r="D9" s="8"/>
    </row>
    <row r="10" spans="1:8" s="6" customFormat="1" ht="26.1" customHeight="1" x14ac:dyDescent="0.2">
      <c r="A10" s="116" t="s">
        <v>621</v>
      </c>
      <c r="B10" s="246" t="s">
        <v>622</v>
      </c>
      <c r="C10" s="246"/>
      <c r="D10" s="246"/>
      <c r="E10" s="246"/>
    </row>
    <row r="11" spans="1:8" s="6" customFormat="1" ht="12.95" customHeight="1" x14ac:dyDescent="0.2">
      <c r="A11" s="117" t="s">
        <v>623</v>
      </c>
      <c r="B11" s="9" t="s">
        <v>624</v>
      </c>
      <c r="C11" s="9"/>
      <c r="D11" s="9"/>
      <c r="E11" s="9"/>
    </row>
    <row r="12" spans="1:8" s="6" customFormat="1" ht="26.1" customHeight="1" x14ac:dyDescent="0.2">
      <c r="A12" s="117" t="s">
        <v>625</v>
      </c>
      <c r="B12" s="246" t="s">
        <v>626</v>
      </c>
      <c r="C12" s="246"/>
      <c r="D12" s="246"/>
      <c r="E12" s="246"/>
    </row>
    <row r="13" spans="1:8" s="6" customFormat="1" ht="26.1" customHeight="1" x14ac:dyDescent="0.2">
      <c r="A13" s="117" t="s">
        <v>627</v>
      </c>
      <c r="B13" s="246" t="s">
        <v>628</v>
      </c>
      <c r="C13" s="246"/>
      <c r="D13" s="246"/>
      <c r="E13" s="246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6" t="s">
        <v>629</v>
      </c>
      <c r="B15" s="9" t="s">
        <v>630</v>
      </c>
    </row>
    <row r="16" spans="1:8" s="6" customFormat="1" ht="12.95" customHeight="1" x14ac:dyDescent="0.2">
      <c r="A16" s="117" t="s">
        <v>631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604</v>
      </c>
    </row>
    <row r="19" spans="1:4" s="6" customFormat="1" ht="12.95" customHeight="1" x14ac:dyDescent="0.2">
      <c r="A19" s="118" t="s">
        <v>632</v>
      </c>
    </row>
    <row r="20" spans="1:4" s="6" customFormat="1" ht="12.95" customHeight="1" x14ac:dyDescent="0.2">
      <c r="A20" s="118" t="s">
        <v>633</v>
      </c>
    </row>
    <row r="21" spans="1:4" s="6" customFormat="1" x14ac:dyDescent="0.2">
      <c r="A21" s="8"/>
    </row>
    <row r="22" spans="1:4" s="6" customFormat="1" x14ac:dyDescent="0.2">
      <c r="A22" s="8" t="s">
        <v>634</v>
      </c>
      <c r="B22" s="8"/>
      <c r="C22" s="8"/>
      <c r="D22" s="8"/>
    </row>
    <row r="23" spans="1:4" s="6" customFormat="1" x14ac:dyDescent="0.2">
      <c r="A23" s="8" t="s">
        <v>635</v>
      </c>
      <c r="B23" s="8"/>
      <c r="C23" s="8"/>
      <c r="D23" s="8"/>
    </row>
    <row r="24" spans="1:4" s="6" customFormat="1" x14ac:dyDescent="0.2">
      <c r="A24" s="8" t="s">
        <v>636</v>
      </c>
      <c r="B24" s="8"/>
      <c r="C24" s="8"/>
      <c r="D24" s="8"/>
    </row>
    <row r="25" spans="1:4" s="6" customFormat="1" x14ac:dyDescent="0.2">
      <c r="A25" s="8" t="s">
        <v>637</v>
      </c>
      <c r="B25" s="8"/>
      <c r="C25" s="8"/>
      <c r="D25" s="8"/>
    </row>
    <row r="26" spans="1:4" s="6" customFormat="1" x14ac:dyDescent="0.2">
      <c r="A26" s="8" t="s">
        <v>638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639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6" t="s">
        <v>640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M278"/>
  <sheetViews>
    <sheetView tabSelected="1" topLeftCell="A36" zoomScaleNormal="100" workbookViewId="0">
      <selection activeCell="M57" sqref="M56:N57"/>
    </sheetView>
  </sheetViews>
  <sheetFormatPr baseColWidth="10" defaultColWidth="9.140625" defaultRowHeight="11.25" x14ac:dyDescent="0.2"/>
  <cols>
    <col min="1" max="1" width="16.7109375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0" width="10" style="38" bestFit="1" customWidth="1"/>
    <col min="11" max="12" width="9.140625" style="38"/>
    <col min="13" max="13" width="10" style="38" bestFit="1" customWidth="1"/>
    <col min="14" max="16384" width="9.140625" style="38"/>
  </cols>
  <sheetData>
    <row r="1" spans="1:8" s="35" customFormat="1" ht="18.95" customHeight="1" x14ac:dyDescent="0.25">
      <c r="A1" s="225" t="str">
        <f>'Notas a los Edos Financieros'!A1</f>
        <v>ACADEMIA METROPOLITANA DE SEGURIDAD PÚBLICA DE LEÓN, GUANAJUATO</v>
      </c>
      <c r="B1" s="226"/>
      <c r="C1" s="226"/>
      <c r="D1" s="226"/>
      <c r="E1" s="226"/>
      <c r="F1" s="226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225" t="s">
        <v>64</v>
      </c>
      <c r="B2" s="226"/>
      <c r="C2" s="226"/>
      <c r="D2" s="226"/>
      <c r="E2" s="226"/>
      <c r="F2" s="226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225" t="str">
        <f>'Notas a los Edos Financieros'!A3</f>
        <v>Correspondiente del 01 de Enero al 31 de Diciembre 2023</v>
      </c>
      <c r="B3" s="226"/>
      <c r="C3" s="226"/>
      <c r="D3" s="226"/>
      <c r="E3" s="226"/>
      <c r="F3" s="226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179">
        <v>1122</v>
      </c>
      <c r="B15" s="180" t="s">
        <v>77</v>
      </c>
      <c r="C15" s="181">
        <f>+C16</f>
        <v>3444156</v>
      </c>
      <c r="D15" s="181">
        <f>+D16</f>
        <v>0</v>
      </c>
      <c r="E15" s="182">
        <v>0</v>
      </c>
      <c r="F15" s="182">
        <v>0</v>
      </c>
      <c r="G15" s="182">
        <v>0</v>
      </c>
      <c r="H15" s="183"/>
    </row>
    <row r="16" spans="1:8" ht="22.5" x14ac:dyDescent="0.2">
      <c r="A16" s="179" t="s">
        <v>649</v>
      </c>
      <c r="B16" s="180" t="s">
        <v>650</v>
      </c>
      <c r="C16" s="181">
        <f>SUM(C17:C17)</f>
        <v>3444156</v>
      </c>
      <c r="D16" s="181">
        <f>SUM(D17:D17)</f>
        <v>0</v>
      </c>
      <c r="E16" s="181">
        <f t="shared" ref="E16:G16" si="0">SUM(E17:E17)</f>
        <v>0</v>
      </c>
      <c r="F16" s="181">
        <f t="shared" si="0"/>
        <v>0</v>
      </c>
      <c r="G16" s="181">
        <f t="shared" si="0"/>
        <v>0</v>
      </c>
      <c r="H16" s="184" t="s">
        <v>657</v>
      </c>
    </row>
    <row r="17" spans="1:8" ht="22.5" x14ac:dyDescent="0.2">
      <c r="A17" s="40" t="s">
        <v>880</v>
      </c>
      <c r="B17" s="38" t="s">
        <v>881</v>
      </c>
      <c r="C17" s="42">
        <v>3444156</v>
      </c>
      <c r="D17" s="42">
        <v>0</v>
      </c>
      <c r="E17" s="42">
        <v>0</v>
      </c>
      <c r="F17" s="42">
        <v>0</v>
      </c>
      <c r="G17" s="42">
        <v>0</v>
      </c>
      <c r="H17" s="160" t="s">
        <v>657</v>
      </c>
    </row>
    <row r="18" spans="1:8" x14ac:dyDescent="0.2">
      <c r="A18" s="40">
        <v>1124</v>
      </c>
      <c r="B18" s="38" t="s">
        <v>78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20" spans="1:8" x14ac:dyDescent="0.2">
      <c r="A20" s="37" t="s">
        <v>79</v>
      </c>
      <c r="B20" s="37"/>
      <c r="C20" s="37"/>
      <c r="D20" s="37"/>
      <c r="E20" s="37"/>
      <c r="F20" s="37"/>
      <c r="G20" s="37"/>
      <c r="H20" s="37"/>
    </row>
    <row r="21" spans="1:8" x14ac:dyDescent="0.2">
      <c r="A21" s="39" t="s">
        <v>67</v>
      </c>
      <c r="B21" s="39" t="s">
        <v>68</v>
      </c>
      <c r="C21" s="39" t="s">
        <v>69</v>
      </c>
      <c r="D21" s="39" t="s">
        <v>80</v>
      </c>
      <c r="E21" s="39" t="s">
        <v>81</v>
      </c>
      <c r="F21" s="39" t="s">
        <v>82</v>
      </c>
      <c r="G21" s="39" t="s">
        <v>83</v>
      </c>
      <c r="H21" s="39" t="s">
        <v>84</v>
      </c>
    </row>
    <row r="22" spans="1:8" x14ac:dyDescent="0.2">
      <c r="A22" s="179">
        <v>1123</v>
      </c>
      <c r="B22" s="180" t="s">
        <v>85</v>
      </c>
      <c r="C22" s="181">
        <f>+C23</f>
        <v>72350.850000000006</v>
      </c>
      <c r="D22" s="181">
        <f>+D23</f>
        <v>72350.850000000006</v>
      </c>
      <c r="E22" s="181">
        <f t="shared" ref="E22:G22" si="1">+E23</f>
        <v>0</v>
      </c>
      <c r="F22" s="181">
        <f t="shared" si="1"/>
        <v>0</v>
      </c>
      <c r="G22" s="181">
        <f t="shared" si="1"/>
        <v>0</v>
      </c>
      <c r="H22" s="183"/>
    </row>
    <row r="23" spans="1:8" x14ac:dyDescent="0.2">
      <c r="A23" s="179" t="s">
        <v>651</v>
      </c>
      <c r="B23" s="180" t="s">
        <v>652</v>
      </c>
      <c r="C23" s="181">
        <f>+C24+C25+C26</f>
        <v>72350.850000000006</v>
      </c>
      <c r="D23" s="181">
        <f>+D24+D25+D26</f>
        <v>72350.850000000006</v>
      </c>
      <c r="E23" s="181">
        <f t="shared" ref="E23:G23" si="2">+E24+E25+E26</f>
        <v>0</v>
      </c>
      <c r="F23" s="181">
        <f t="shared" si="2"/>
        <v>0</v>
      </c>
      <c r="G23" s="181">
        <f t="shared" si="2"/>
        <v>0</v>
      </c>
      <c r="H23" s="183"/>
    </row>
    <row r="24" spans="1:8" ht="22.5" x14ac:dyDescent="0.2">
      <c r="A24" s="40" t="s">
        <v>841</v>
      </c>
      <c r="B24" s="38" t="s">
        <v>842</v>
      </c>
      <c r="C24" s="42">
        <v>0.85</v>
      </c>
      <c r="D24" s="42">
        <v>0.85</v>
      </c>
      <c r="E24" s="42">
        <v>0</v>
      </c>
      <c r="F24" s="42">
        <v>0</v>
      </c>
      <c r="G24" s="42">
        <v>0</v>
      </c>
      <c r="H24" s="160" t="s">
        <v>657</v>
      </c>
    </row>
    <row r="25" spans="1:8" ht="22.5" x14ac:dyDescent="0.2">
      <c r="A25" s="40" t="s">
        <v>864</v>
      </c>
      <c r="B25" s="38" t="s">
        <v>865</v>
      </c>
      <c r="C25" s="42">
        <v>9600</v>
      </c>
      <c r="D25" s="42">
        <v>9600</v>
      </c>
      <c r="E25" s="42">
        <v>0</v>
      </c>
      <c r="F25" s="42">
        <v>0</v>
      </c>
      <c r="G25" s="42">
        <v>0</v>
      </c>
      <c r="H25" s="160" t="s">
        <v>657</v>
      </c>
    </row>
    <row r="26" spans="1:8" ht="22.5" x14ac:dyDescent="0.2">
      <c r="A26" s="185" t="s">
        <v>653</v>
      </c>
      <c r="B26" s="183" t="s">
        <v>882</v>
      </c>
      <c r="C26" s="182">
        <f>+C27+C29+C33+C36+C40</f>
        <v>62750</v>
      </c>
      <c r="D26" s="182">
        <f>+D27+D29+D33+D36+D40</f>
        <v>62750</v>
      </c>
      <c r="E26" s="42">
        <v>0</v>
      </c>
      <c r="F26" s="42">
        <v>0</v>
      </c>
      <c r="G26" s="42">
        <v>0</v>
      </c>
      <c r="H26" s="186" t="s">
        <v>657</v>
      </c>
    </row>
    <row r="27" spans="1:8" ht="22.5" x14ac:dyDescent="0.2">
      <c r="A27" s="185" t="s">
        <v>654</v>
      </c>
      <c r="B27" s="183" t="s">
        <v>883</v>
      </c>
      <c r="C27" s="182">
        <v>1200</v>
      </c>
      <c r="D27" s="182">
        <v>1200</v>
      </c>
      <c r="E27" s="42">
        <v>0</v>
      </c>
      <c r="F27" s="42">
        <v>0</v>
      </c>
      <c r="G27" s="42">
        <v>0</v>
      </c>
      <c r="H27" s="186" t="s">
        <v>657</v>
      </c>
    </row>
    <row r="28" spans="1:8" ht="22.5" x14ac:dyDescent="0.2">
      <c r="A28" s="40" t="s">
        <v>655</v>
      </c>
      <c r="B28" s="38" t="s">
        <v>656</v>
      </c>
      <c r="C28" s="42">
        <v>1200</v>
      </c>
      <c r="D28" s="42">
        <v>1200</v>
      </c>
      <c r="E28" s="42">
        <v>0</v>
      </c>
      <c r="F28" s="42">
        <v>0</v>
      </c>
      <c r="G28" s="42">
        <v>0</v>
      </c>
      <c r="H28" s="160" t="s">
        <v>657</v>
      </c>
    </row>
    <row r="29" spans="1:8" ht="22.5" x14ac:dyDescent="0.2">
      <c r="A29" s="185" t="s">
        <v>866</v>
      </c>
      <c r="B29" s="183" t="s">
        <v>884</v>
      </c>
      <c r="C29" s="182">
        <v>10200</v>
      </c>
      <c r="D29" s="182">
        <v>10200</v>
      </c>
      <c r="E29" s="42">
        <v>0</v>
      </c>
      <c r="F29" s="42">
        <v>0</v>
      </c>
      <c r="G29" s="42">
        <v>0</v>
      </c>
      <c r="H29" s="186" t="s">
        <v>657</v>
      </c>
    </row>
    <row r="30" spans="1:8" ht="22.5" x14ac:dyDescent="0.2">
      <c r="A30" s="40" t="s">
        <v>867</v>
      </c>
      <c r="B30" s="38" t="s">
        <v>868</v>
      </c>
      <c r="C30" s="42">
        <v>4200</v>
      </c>
      <c r="D30" s="42">
        <v>4200</v>
      </c>
      <c r="E30" s="42">
        <v>0</v>
      </c>
      <c r="F30" s="42">
        <v>0</v>
      </c>
      <c r="G30" s="42">
        <v>0</v>
      </c>
      <c r="H30" s="160" t="s">
        <v>657</v>
      </c>
    </row>
    <row r="31" spans="1:8" ht="22.5" x14ac:dyDescent="0.2">
      <c r="A31" s="40" t="s">
        <v>869</v>
      </c>
      <c r="B31" s="38" t="s">
        <v>870</v>
      </c>
      <c r="C31" s="42">
        <v>1200</v>
      </c>
      <c r="D31" s="42">
        <v>1200</v>
      </c>
      <c r="E31" s="42">
        <v>0</v>
      </c>
      <c r="F31" s="42">
        <v>0</v>
      </c>
      <c r="G31" s="42">
        <v>0</v>
      </c>
      <c r="H31" s="160" t="s">
        <v>657</v>
      </c>
    </row>
    <row r="32" spans="1:8" ht="22.5" x14ac:dyDescent="0.2">
      <c r="A32" s="40" t="s">
        <v>871</v>
      </c>
      <c r="B32" s="38" t="s">
        <v>872</v>
      </c>
      <c r="C32" s="42">
        <v>4800</v>
      </c>
      <c r="D32" s="42">
        <v>4800</v>
      </c>
      <c r="E32" s="42">
        <v>0</v>
      </c>
      <c r="F32" s="42">
        <v>0</v>
      </c>
      <c r="G32" s="42">
        <v>0</v>
      </c>
      <c r="H32" s="160" t="s">
        <v>657</v>
      </c>
    </row>
    <row r="33" spans="1:8" ht="22.5" x14ac:dyDescent="0.2">
      <c r="A33" s="185" t="s">
        <v>873</v>
      </c>
      <c r="B33" s="183" t="s">
        <v>885</v>
      </c>
      <c r="C33" s="182">
        <v>9050</v>
      </c>
      <c r="D33" s="182">
        <v>9050</v>
      </c>
      <c r="E33" s="42">
        <v>0</v>
      </c>
      <c r="F33" s="42">
        <v>0</v>
      </c>
      <c r="G33" s="42">
        <v>0</v>
      </c>
      <c r="H33" s="186" t="s">
        <v>657</v>
      </c>
    </row>
    <row r="34" spans="1:8" ht="22.5" x14ac:dyDescent="0.2">
      <c r="A34" s="40" t="s">
        <v>874</v>
      </c>
      <c r="B34" s="38" t="s">
        <v>875</v>
      </c>
      <c r="C34" s="42">
        <v>3600</v>
      </c>
      <c r="D34" s="42">
        <v>3600</v>
      </c>
      <c r="E34" s="42">
        <v>0</v>
      </c>
      <c r="F34" s="42">
        <v>0</v>
      </c>
      <c r="G34" s="42">
        <v>0</v>
      </c>
      <c r="H34" s="160" t="s">
        <v>657</v>
      </c>
    </row>
    <row r="35" spans="1:8" ht="22.5" x14ac:dyDescent="0.2">
      <c r="A35" s="40" t="s">
        <v>886</v>
      </c>
      <c r="B35" s="38" t="s">
        <v>887</v>
      </c>
      <c r="C35" s="42">
        <v>5450</v>
      </c>
      <c r="D35" s="42">
        <v>5450</v>
      </c>
      <c r="E35" s="42">
        <v>0</v>
      </c>
      <c r="F35" s="42">
        <v>0</v>
      </c>
      <c r="G35" s="42">
        <v>0</v>
      </c>
      <c r="H35" s="160" t="s">
        <v>657</v>
      </c>
    </row>
    <row r="36" spans="1:8" ht="22.5" x14ac:dyDescent="0.2">
      <c r="A36" s="185" t="s">
        <v>888</v>
      </c>
      <c r="B36" s="183" t="s">
        <v>889</v>
      </c>
      <c r="C36" s="182">
        <v>25450</v>
      </c>
      <c r="D36" s="182">
        <v>25450</v>
      </c>
      <c r="E36" s="42">
        <v>0</v>
      </c>
      <c r="F36" s="42">
        <v>0</v>
      </c>
      <c r="G36" s="42">
        <v>0</v>
      </c>
      <c r="H36" s="186" t="s">
        <v>657</v>
      </c>
    </row>
    <row r="37" spans="1:8" ht="22.5" x14ac:dyDescent="0.2">
      <c r="A37" s="40" t="s">
        <v>890</v>
      </c>
      <c r="B37" s="38" t="s">
        <v>891</v>
      </c>
      <c r="C37" s="42">
        <v>8600</v>
      </c>
      <c r="D37" s="42">
        <v>8600</v>
      </c>
      <c r="E37" s="42">
        <v>0</v>
      </c>
      <c r="F37" s="42">
        <v>0</v>
      </c>
      <c r="G37" s="42">
        <v>0</v>
      </c>
      <c r="H37" s="160" t="s">
        <v>657</v>
      </c>
    </row>
    <row r="38" spans="1:8" ht="22.5" x14ac:dyDescent="0.2">
      <c r="A38" s="40" t="s">
        <v>892</v>
      </c>
      <c r="B38" s="38" t="s">
        <v>893</v>
      </c>
      <c r="C38" s="42">
        <v>8600</v>
      </c>
      <c r="D38" s="42">
        <v>8600</v>
      </c>
      <c r="E38" s="42">
        <v>0</v>
      </c>
      <c r="F38" s="42">
        <v>0</v>
      </c>
      <c r="G38" s="42">
        <v>0</v>
      </c>
      <c r="H38" s="160" t="s">
        <v>657</v>
      </c>
    </row>
    <row r="39" spans="1:8" ht="22.5" x14ac:dyDescent="0.2">
      <c r="A39" s="40" t="s">
        <v>894</v>
      </c>
      <c r="B39" s="38" t="s">
        <v>895</v>
      </c>
      <c r="C39" s="42">
        <v>8250</v>
      </c>
      <c r="D39" s="42">
        <v>8250</v>
      </c>
      <c r="E39" s="42">
        <v>0</v>
      </c>
      <c r="F39" s="42">
        <v>0</v>
      </c>
      <c r="G39" s="42">
        <v>0</v>
      </c>
      <c r="H39" s="160" t="s">
        <v>657</v>
      </c>
    </row>
    <row r="40" spans="1:8" ht="22.5" x14ac:dyDescent="0.2">
      <c r="A40" s="185" t="s">
        <v>896</v>
      </c>
      <c r="B40" s="183" t="s">
        <v>897</v>
      </c>
      <c r="C40" s="182">
        <v>16850</v>
      </c>
      <c r="D40" s="182">
        <v>16850</v>
      </c>
      <c r="E40" s="42">
        <v>0</v>
      </c>
      <c r="F40" s="42">
        <v>0</v>
      </c>
      <c r="G40" s="42">
        <v>0</v>
      </c>
      <c r="H40" s="186" t="s">
        <v>657</v>
      </c>
    </row>
    <row r="41" spans="1:8" ht="22.5" x14ac:dyDescent="0.2">
      <c r="A41" s="40" t="s">
        <v>898</v>
      </c>
      <c r="B41" s="38" t="s">
        <v>899</v>
      </c>
      <c r="C41" s="42">
        <v>8250</v>
      </c>
      <c r="D41" s="42">
        <v>8250</v>
      </c>
      <c r="E41" s="42">
        <v>0</v>
      </c>
      <c r="F41" s="42">
        <v>0</v>
      </c>
      <c r="G41" s="42">
        <v>0</v>
      </c>
      <c r="H41" s="160" t="s">
        <v>657</v>
      </c>
    </row>
    <row r="42" spans="1:8" ht="22.5" x14ac:dyDescent="0.2">
      <c r="A42" s="40" t="s">
        <v>900</v>
      </c>
      <c r="B42" s="38" t="s">
        <v>901</v>
      </c>
      <c r="C42" s="42">
        <v>8600</v>
      </c>
      <c r="D42" s="42">
        <v>8600</v>
      </c>
      <c r="E42" s="42">
        <v>0</v>
      </c>
      <c r="F42" s="42">
        <v>0</v>
      </c>
      <c r="G42" s="42">
        <v>0</v>
      </c>
      <c r="H42" s="160" t="s">
        <v>657</v>
      </c>
    </row>
    <row r="43" spans="1:8" ht="22.5" x14ac:dyDescent="0.2">
      <c r="A43" s="40">
        <v>1125</v>
      </c>
      <c r="B43" s="38" t="s">
        <v>86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160" t="s">
        <v>904</v>
      </c>
    </row>
    <row r="44" spans="1:8" ht="22.5" x14ac:dyDescent="0.2">
      <c r="A44" s="133">
        <v>1126</v>
      </c>
      <c r="B44" s="134" t="s">
        <v>87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160" t="s">
        <v>904</v>
      </c>
    </row>
    <row r="45" spans="1:8" x14ac:dyDescent="0.2">
      <c r="A45" s="187">
        <v>1129</v>
      </c>
      <c r="B45" s="188" t="s">
        <v>88</v>
      </c>
      <c r="C45" s="181">
        <f>+C46+C47</f>
        <v>3734774.74</v>
      </c>
      <c r="D45" s="181">
        <f>+D46+D47</f>
        <v>3734774.74</v>
      </c>
      <c r="E45" s="181">
        <f t="shared" ref="D45:G45" si="3">+E46</f>
        <v>0</v>
      </c>
      <c r="F45" s="181">
        <f t="shared" si="3"/>
        <v>0</v>
      </c>
      <c r="G45" s="181">
        <f t="shared" si="3"/>
        <v>0</v>
      </c>
      <c r="H45" s="183"/>
    </row>
    <row r="46" spans="1:8" x14ac:dyDescent="0.2">
      <c r="A46" s="133" t="s">
        <v>658</v>
      </c>
      <c r="B46" s="134" t="s">
        <v>659</v>
      </c>
      <c r="C46" s="42">
        <v>3110682.31</v>
      </c>
      <c r="D46" s="42">
        <v>3110682.31</v>
      </c>
      <c r="E46" s="42"/>
      <c r="F46" s="42"/>
      <c r="G46" s="42"/>
    </row>
    <row r="47" spans="1:8" x14ac:dyDescent="0.2">
      <c r="A47" s="133" t="s">
        <v>902</v>
      </c>
      <c r="B47" s="134" t="s">
        <v>903</v>
      </c>
      <c r="C47" s="42">
        <v>624092.43000000005</v>
      </c>
      <c r="D47" s="42">
        <v>624092.43000000005</v>
      </c>
      <c r="E47" s="42"/>
      <c r="F47" s="42"/>
      <c r="G47" s="42"/>
    </row>
    <row r="48" spans="1:8" x14ac:dyDescent="0.2">
      <c r="A48" s="40">
        <v>1131</v>
      </c>
      <c r="B48" s="38" t="s">
        <v>89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8" x14ac:dyDescent="0.2">
      <c r="A49" s="40">
        <v>1132</v>
      </c>
      <c r="B49" s="38" t="s">
        <v>90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</row>
    <row r="50" spans="1:8" x14ac:dyDescent="0.2">
      <c r="A50" s="40">
        <v>1133</v>
      </c>
      <c r="B50" s="38" t="s">
        <v>91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8" x14ac:dyDescent="0.2">
      <c r="A51" s="40">
        <v>1134</v>
      </c>
      <c r="B51" s="38" t="s">
        <v>92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</row>
    <row r="52" spans="1:8" x14ac:dyDescent="0.2">
      <c r="A52" s="40">
        <v>1139</v>
      </c>
      <c r="B52" s="38" t="s">
        <v>93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</row>
    <row r="54" spans="1:8" x14ac:dyDescent="0.2">
      <c r="A54" s="37" t="s">
        <v>94</v>
      </c>
      <c r="B54" s="37"/>
      <c r="C54" s="37"/>
      <c r="D54" s="37"/>
      <c r="E54" s="37"/>
      <c r="F54" s="37"/>
      <c r="G54" s="37"/>
      <c r="H54" s="37"/>
    </row>
    <row r="55" spans="1:8" x14ac:dyDescent="0.2">
      <c r="A55" s="39" t="s">
        <v>67</v>
      </c>
      <c r="B55" s="39" t="s">
        <v>68</v>
      </c>
      <c r="C55" s="39" t="s">
        <v>69</v>
      </c>
      <c r="D55" s="39" t="s">
        <v>95</v>
      </c>
      <c r="E55" s="39" t="s">
        <v>96</v>
      </c>
      <c r="F55" s="39" t="s">
        <v>97</v>
      </c>
      <c r="G55" s="39" t="s">
        <v>98</v>
      </c>
      <c r="H55" s="39"/>
    </row>
    <row r="56" spans="1:8" x14ac:dyDescent="0.2">
      <c r="A56" s="40">
        <v>1140</v>
      </c>
      <c r="B56" s="38" t="s">
        <v>99</v>
      </c>
      <c r="C56" s="42">
        <v>0</v>
      </c>
    </row>
    <row r="57" spans="1:8" x14ac:dyDescent="0.2">
      <c r="A57" s="40">
        <v>1141</v>
      </c>
      <c r="B57" s="38" t="s">
        <v>100</v>
      </c>
      <c r="C57" s="42">
        <v>0</v>
      </c>
    </row>
    <row r="58" spans="1:8" x14ac:dyDescent="0.2">
      <c r="A58" s="40">
        <v>1142</v>
      </c>
      <c r="B58" s="38" t="s">
        <v>101</v>
      </c>
      <c r="C58" s="42">
        <v>0</v>
      </c>
    </row>
    <row r="59" spans="1:8" x14ac:dyDescent="0.2">
      <c r="A59" s="40">
        <v>1143</v>
      </c>
      <c r="B59" s="38" t="s">
        <v>102</v>
      </c>
      <c r="C59" s="42">
        <v>0</v>
      </c>
    </row>
    <row r="60" spans="1:8" x14ac:dyDescent="0.2">
      <c r="A60" s="40">
        <v>1144</v>
      </c>
      <c r="B60" s="38" t="s">
        <v>103</v>
      </c>
      <c r="C60" s="42">
        <v>0</v>
      </c>
    </row>
    <row r="61" spans="1:8" x14ac:dyDescent="0.2">
      <c r="A61" s="40">
        <v>1145</v>
      </c>
      <c r="B61" s="38" t="s">
        <v>104</v>
      </c>
      <c r="C61" s="42">
        <v>0</v>
      </c>
    </row>
    <row r="63" spans="1:8" x14ac:dyDescent="0.2">
      <c r="A63" s="37" t="s">
        <v>105</v>
      </c>
      <c r="B63" s="37"/>
      <c r="C63" s="37"/>
      <c r="D63" s="37"/>
      <c r="E63" s="37"/>
      <c r="F63" s="37"/>
      <c r="G63" s="37"/>
      <c r="H63" s="37"/>
    </row>
    <row r="64" spans="1:8" x14ac:dyDescent="0.2">
      <c r="A64" s="39" t="s">
        <v>67</v>
      </c>
      <c r="B64" s="39" t="s">
        <v>68</v>
      </c>
      <c r="C64" s="39" t="s">
        <v>69</v>
      </c>
      <c r="D64" s="39" t="s">
        <v>106</v>
      </c>
      <c r="E64" s="39" t="s">
        <v>107</v>
      </c>
      <c r="F64" s="39" t="s">
        <v>108</v>
      </c>
      <c r="G64" s="39"/>
      <c r="H64" s="39"/>
    </row>
    <row r="65" spans="1:8" x14ac:dyDescent="0.2">
      <c r="A65" s="179">
        <v>1150</v>
      </c>
      <c r="B65" s="180" t="s">
        <v>109</v>
      </c>
      <c r="C65" s="181">
        <f>+C66</f>
        <v>909610.99000000011</v>
      </c>
      <c r="D65" s="180"/>
      <c r="E65" s="180"/>
      <c r="F65" s="180"/>
      <c r="G65" s="180"/>
      <c r="H65" s="180"/>
    </row>
    <row r="66" spans="1:8" x14ac:dyDescent="0.2">
      <c r="A66" s="179">
        <v>1151</v>
      </c>
      <c r="B66" s="180" t="s">
        <v>110</v>
      </c>
      <c r="C66" s="181">
        <f>SUM(C67:C94)</f>
        <v>909610.99000000011</v>
      </c>
      <c r="D66" s="179" t="s">
        <v>716</v>
      </c>
      <c r="E66" s="180"/>
      <c r="F66" s="180"/>
      <c r="G66" s="180"/>
      <c r="H66" s="180"/>
    </row>
    <row r="67" spans="1:8" x14ac:dyDescent="0.2">
      <c r="A67" s="40" t="s">
        <v>660</v>
      </c>
      <c r="B67" s="38" t="s">
        <v>661</v>
      </c>
      <c r="C67" s="42">
        <v>139944.4</v>
      </c>
      <c r="D67" s="157" t="s">
        <v>716</v>
      </c>
    </row>
    <row r="68" spans="1:8" x14ac:dyDescent="0.2">
      <c r="A68" s="40" t="s">
        <v>662</v>
      </c>
      <c r="B68" s="38" t="s">
        <v>663</v>
      </c>
      <c r="C68" s="42">
        <v>60768.99</v>
      </c>
      <c r="D68" s="157" t="s">
        <v>716</v>
      </c>
    </row>
    <row r="69" spans="1:8" x14ac:dyDescent="0.2">
      <c r="A69" s="40" t="s">
        <v>664</v>
      </c>
      <c r="B69" s="38" t="s">
        <v>665</v>
      </c>
      <c r="C69" s="42">
        <v>7741</v>
      </c>
      <c r="D69" s="157" t="s">
        <v>716</v>
      </c>
    </row>
    <row r="70" spans="1:8" x14ac:dyDescent="0.2">
      <c r="A70" s="40" t="s">
        <v>666</v>
      </c>
      <c r="B70" s="38" t="s">
        <v>667</v>
      </c>
      <c r="C70" s="42">
        <v>21210.91</v>
      </c>
      <c r="D70" s="157" t="s">
        <v>716</v>
      </c>
    </row>
    <row r="71" spans="1:8" x14ac:dyDescent="0.2">
      <c r="A71" s="40" t="s">
        <v>668</v>
      </c>
      <c r="B71" s="38" t="s">
        <v>669</v>
      </c>
      <c r="C71" s="42">
        <v>6628.93</v>
      </c>
      <c r="D71" s="157" t="s">
        <v>716</v>
      </c>
    </row>
    <row r="72" spans="1:8" x14ac:dyDescent="0.2">
      <c r="A72" s="40" t="s">
        <v>670</v>
      </c>
      <c r="B72" s="38" t="s">
        <v>671</v>
      </c>
      <c r="C72" s="42">
        <v>2569.64</v>
      </c>
      <c r="D72" s="157" t="s">
        <v>716</v>
      </c>
    </row>
    <row r="73" spans="1:8" x14ac:dyDescent="0.2">
      <c r="A73" s="40" t="s">
        <v>672</v>
      </c>
      <c r="B73" s="38" t="s">
        <v>673</v>
      </c>
      <c r="C73" s="42">
        <v>3489.66</v>
      </c>
      <c r="D73" s="157" t="s">
        <v>716</v>
      </c>
    </row>
    <row r="74" spans="1:8" x14ac:dyDescent="0.2">
      <c r="A74" s="40" t="s">
        <v>674</v>
      </c>
      <c r="B74" s="38" t="s">
        <v>675</v>
      </c>
      <c r="C74" s="42">
        <v>965.07</v>
      </c>
      <c r="D74" s="157" t="s">
        <v>716</v>
      </c>
    </row>
    <row r="75" spans="1:8" x14ac:dyDescent="0.2">
      <c r="A75" s="40" t="s">
        <v>676</v>
      </c>
      <c r="B75" s="38" t="s">
        <v>677</v>
      </c>
      <c r="C75" s="42">
        <v>1137.23</v>
      </c>
      <c r="D75" s="157" t="s">
        <v>716</v>
      </c>
    </row>
    <row r="76" spans="1:8" x14ac:dyDescent="0.2">
      <c r="A76" s="40" t="s">
        <v>678</v>
      </c>
      <c r="B76" s="38" t="s">
        <v>679</v>
      </c>
      <c r="C76" s="42">
        <v>8907.6299999999992</v>
      </c>
      <c r="D76" s="157" t="s">
        <v>716</v>
      </c>
    </row>
    <row r="77" spans="1:8" x14ac:dyDescent="0.2">
      <c r="A77" s="40" t="s">
        <v>680</v>
      </c>
      <c r="B77" s="38" t="s">
        <v>681</v>
      </c>
      <c r="C77" s="42">
        <v>55121.07</v>
      </c>
      <c r="D77" s="157" t="s">
        <v>716</v>
      </c>
    </row>
    <row r="78" spans="1:8" x14ac:dyDescent="0.2">
      <c r="A78" s="40" t="s">
        <v>682</v>
      </c>
      <c r="B78" s="38" t="s">
        <v>683</v>
      </c>
      <c r="C78" s="42">
        <v>4889.1099999999997</v>
      </c>
      <c r="D78" s="157" t="s">
        <v>716</v>
      </c>
    </row>
    <row r="79" spans="1:8" x14ac:dyDescent="0.2">
      <c r="A79" s="40" t="s">
        <v>684</v>
      </c>
      <c r="B79" s="38" t="s">
        <v>685</v>
      </c>
      <c r="C79" s="42">
        <v>4828.3</v>
      </c>
      <c r="D79" s="157" t="s">
        <v>716</v>
      </c>
    </row>
    <row r="80" spans="1:8" x14ac:dyDescent="0.2">
      <c r="A80" s="40" t="s">
        <v>686</v>
      </c>
      <c r="B80" s="38" t="s">
        <v>687</v>
      </c>
      <c r="C80" s="42">
        <v>71540.399999999994</v>
      </c>
      <c r="D80" s="157" t="s">
        <v>716</v>
      </c>
    </row>
    <row r="81" spans="1:8" x14ac:dyDescent="0.2">
      <c r="A81" s="40" t="s">
        <v>688</v>
      </c>
      <c r="B81" s="38" t="s">
        <v>689</v>
      </c>
      <c r="C81" s="42">
        <v>48063.8</v>
      </c>
      <c r="D81" s="157" t="s">
        <v>716</v>
      </c>
    </row>
    <row r="82" spans="1:8" x14ac:dyDescent="0.2">
      <c r="A82" s="40" t="s">
        <v>690</v>
      </c>
      <c r="B82" s="38" t="s">
        <v>691</v>
      </c>
      <c r="C82" s="42">
        <v>2154.9499999999998</v>
      </c>
      <c r="D82" s="157" t="s">
        <v>716</v>
      </c>
    </row>
    <row r="83" spans="1:8" x14ac:dyDescent="0.2">
      <c r="A83" s="40" t="s">
        <v>692</v>
      </c>
      <c r="B83" s="38" t="s">
        <v>693</v>
      </c>
      <c r="C83" s="42">
        <v>21539.82</v>
      </c>
      <c r="D83" s="157" t="s">
        <v>716</v>
      </c>
    </row>
    <row r="84" spans="1:8" x14ac:dyDescent="0.2">
      <c r="A84" s="40" t="s">
        <v>694</v>
      </c>
      <c r="B84" s="38" t="s">
        <v>695</v>
      </c>
      <c r="C84" s="42">
        <v>17112.97</v>
      </c>
      <c r="D84" s="157" t="s">
        <v>716</v>
      </c>
    </row>
    <row r="85" spans="1:8" x14ac:dyDescent="0.2">
      <c r="A85" s="40" t="s">
        <v>696</v>
      </c>
      <c r="B85" s="38" t="s">
        <v>697</v>
      </c>
      <c r="C85" s="42">
        <v>3269.1</v>
      </c>
      <c r="D85" s="157" t="s">
        <v>716</v>
      </c>
    </row>
    <row r="86" spans="1:8" x14ac:dyDescent="0.2">
      <c r="A86" s="40" t="s">
        <v>698</v>
      </c>
      <c r="B86" s="38" t="s">
        <v>699</v>
      </c>
      <c r="C86" s="42">
        <v>293613.58</v>
      </c>
      <c r="D86" s="157" t="s">
        <v>716</v>
      </c>
    </row>
    <row r="87" spans="1:8" x14ac:dyDescent="0.2">
      <c r="A87" s="40" t="s">
        <v>700</v>
      </c>
      <c r="B87" s="38" t="s">
        <v>701</v>
      </c>
      <c r="C87" s="42">
        <v>75442.7</v>
      </c>
      <c r="D87" s="157" t="s">
        <v>716</v>
      </c>
    </row>
    <row r="88" spans="1:8" x14ac:dyDescent="0.2">
      <c r="A88" s="40" t="s">
        <v>702</v>
      </c>
      <c r="B88" s="38" t="s">
        <v>703</v>
      </c>
      <c r="C88" s="42">
        <v>69.81</v>
      </c>
      <c r="D88" s="157" t="s">
        <v>716</v>
      </c>
    </row>
    <row r="89" spans="1:8" x14ac:dyDescent="0.2">
      <c r="A89" s="40" t="s">
        <v>704</v>
      </c>
      <c r="B89" s="38" t="s">
        <v>705</v>
      </c>
      <c r="C89" s="42">
        <v>306.02</v>
      </c>
      <c r="D89" s="157" t="s">
        <v>716</v>
      </c>
    </row>
    <row r="90" spans="1:8" x14ac:dyDescent="0.2">
      <c r="A90" s="40" t="s">
        <v>706</v>
      </c>
      <c r="B90" s="38" t="s">
        <v>707</v>
      </c>
      <c r="C90" s="42">
        <v>12478.51</v>
      </c>
      <c r="D90" s="157" t="s">
        <v>716</v>
      </c>
    </row>
    <row r="91" spans="1:8" x14ac:dyDescent="0.2">
      <c r="A91" s="40" t="s">
        <v>708</v>
      </c>
      <c r="B91" s="38" t="s">
        <v>709</v>
      </c>
      <c r="C91" s="42">
        <v>30286.720000000001</v>
      </c>
      <c r="D91" s="157" t="s">
        <v>716</v>
      </c>
    </row>
    <row r="92" spans="1:8" x14ac:dyDescent="0.2">
      <c r="A92" s="40" t="s">
        <v>710</v>
      </c>
      <c r="B92" s="38" t="s">
        <v>711</v>
      </c>
      <c r="C92" s="42">
        <v>5954.92</v>
      </c>
      <c r="D92" s="157" t="s">
        <v>716</v>
      </c>
    </row>
    <row r="93" spans="1:8" x14ac:dyDescent="0.2">
      <c r="A93" s="40" t="s">
        <v>712</v>
      </c>
      <c r="B93" s="38" t="s">
        <v>713</v>
      </c>
      <c r="C93" s="42">
        <v>972.42</v>
      </c>
      <c r="D93" s="157" t="s">
        <v>716</v>
      </c>
    </row>
    <row r="94" spans="1:8" x14ac:dyDescent="0.2">
      <c r="A94" s="40" t="s">
        <v>714</v>
      </c>
      <c r="B94" s="38" t="s">
        <v>715</v>
      </c>
      <c r="C94" s="42">
        <v>8603.33</v>
      </c>
      <c r="D94" s="157" t="s">
        <v>716</v>
      </c>
    </row>
    <row r="95" spans="1:8" x14ac:dyDescent="0.2">
      <c r="A95" s="37" t="s">
        <v>111</v>
      </c>
      <c r="B95" s="37"/>
      <c r="C95" s="37"/>
      <c r="D95" s="37"/>
      <c r="E95" s="37"/>
      <c r="F95" s="37"/>
      <c r="G95" s="37"/>
      <c r="H95" s="37"/>
    </row>
    <row r="96" spans="1:8" x14ac:dyDescent="0.2">
      <c r="A96" s="39" t="s">
        <v>67</v>
      </c>
      <c r="B96" s="39" t="s">
        <v>68</v>
      </c>
      <c r="C96" s="39" t="s">
        <v>69</v>
      </c>
      <c r="D96" s="39" t="s">
        <v>70</v>
      </c>
      <c r="E96" s="39" t="s">
        <v>84</v>
      </c>
      <c r="F96" s="39"/>
      <c r="G96" s="39"/>
      <c r="H96" s="39"/>
    </row>
    <row r="97" spans="1:10" x14ac:dyDescent="0.2">
      <c r="A97" s="40">
        <v>1213</v>
      </c>
      <c r="B97" s="38" t="s">
        <v>112</v>
      </c>
      <c r="C97" s="42">
        <v>0</v>
      </c>
    </row>
    <row r="99" spans="1:10" x14ac:dyDescent="0.2">
      <c r="A99" s="37" t="s">
        <v>113</v>
      </c>
      <c r="B99" s="37"/>
      <c r="C99" s="37"/>
      <c r="D99" s="37"/>
      <c r="E99" s="37"/>
      <c r="F99" s="37"/>
      <c r="G99" s="37"/>
      <c r="H99" s="37"/>
    </row>
    <row r="100" spans="1:10" x14ac:dyDescent="0.2">
      <c r="A100" s="39" t="s">
        <v>67</v>
      </c>
      <c r="B100" s="39" t="s">
        <v>68</v>
      </c>
      <c r="C100" s="39" t="s">
        <v>69</v>
      </c>
      <c r="D100" s="39"/>
      <c r="E100" s="39"/>
      <c r="F100" s="39"/>
      <c r="G100" s="39"/>
      <c r="H100" s="39"/>
    </row>
    <row r="101" spans="1:10" x14ac:dyDescent="0.2">
      <c r="A101" s="40">
        <v>1214</v>
      </c>
      <c r="B101" s="38" t="s">
        <v>114</v>
      </c>
      <c r="C101" s="42">
        <v>0</v>
      </c>
    </row>
    <row r="103" spans="1:10" x14ac:dyDescent="0.2">
      <c r="A103" s="37" t="s">
        <v>115</v>
      </c>
      <c r="B103" s="37"/>
      <c r="C103" s="37"/>
      <c r="D103" s="37"/>
      <c r="E103" s="37"/>
      <c r="F103" s="37"/>
      <c r="G103" s="37"/>
      <c r="H103" s="37"/>
    </row>
    <row r="104" spans="1:10" x14ac:dyDescent="0.2">
      <c r="A104" s="39" t="s">
        <v>67</v>
      </c>
      <c r="B104" s="39" t="s">
        <v>68</v>
      </c>
      <c r="C104" s="39" t="s">
        <v>69</v>
      </c>
      <c r="D104" s="39" t="s">
        <v>116</v>
      </c>
      <c r="E104" s="39" t="s">
        <v>117</v>
      </c>
      <c r="F104" s="39" t="s">
        <v>106</v>
      </c>
      <c r="G104" s="39" t="s">
        <v>118</v>
      </c>
      <c r="H104" s="39" t="s">
        <v>119</v>
      </c>
    </row>
    <row r="105" spans="1:10" x14ac:dyDescent="0.2">
      <c r="A105" s="179">
        <v>1230</v>
      </c>
      <c r="B105" s="180" t="s">
        <v>120</v>
      </c>
      <c r="C105" s="181">
        <f>+C106+C110+C111+C115+C116+C120+C121</f>
        <v>37225413.410000004</v>
      </c>
      <c r="D105" s="181">
        <f>+D106+D110+D111+D115+D116+D120+D121</f>
        <v>277726.05190000002</v>
      </c>
      <c r="E105" s="181">
        <f>+E106+E110+E111+E115+E116+E120+E121</f>
        <v>277726.05190000002</v>
      </c>
      <c r="F105" s="180"/>
      <c r="G105" s="189"/>
      <c r="H105" s="180"/>
      <c r="I105" s="42"/>
      <c r="J105" s="42"/>
    </row>
    <row r="106" spans="1:10" x14ac:dyDescent="0.2">
      <c r="A106" s="179">
        <v>1231</v>
      </c>
      <c r="B106" s="180" t="s">
        <v>121</v>
      </c>
      <c r="C106" s="181">
        <f t="shared" ref="C106:E108" si="4">+C107</f>
        <v>26830203.460000001</v>
      </c>
      <c r="D106" s="181">
        <f t="shared" si="4"/>
        <v>0</v>
      </c>
      <c r="E106" s="181">
        <f t="shared" si="4"/>
        <v>0</v>
      </c>
      <c r="F106" s="180"/>
      <c r="G106" s="189"/>
      <c r="H106" s="180"/>
    </row>
    <row r="107" spans="1:10" x14ac:dyDescent="0.2">
      <c r="A107" s="179" t="s">
        <v>717</v>
      </c>
      <c r="B107" s="180" t="s">
        <v>718</v>
      </c>
      <c r="C107" s="181">
        <f t="shared" si="4"/>
        <v>26830203.460000001</v>
      </c>
      <c r="D107" s="181">
        <f t="shared" si="4"/>
        <v>0</v>
      </c>
      <c r="E107" s="181">
        <f t="shared" si="4"/>
        <v>0</v>
      </c>
      <c r="F107" s="180"/>
      <c r="G107" s="189"/>
      <c r="H107" s="180"/>
    </row>
    <row r="108" spans="1:10" x14ac:dyDescent="0.2">
      <c r="A108" s="179" t="s">
        <v>719</v>
      </c>
      <c r="B108" s="180" t="s">
        <v>720</v>
      </c>
      <c r="C108" s="181">
        <f t="shared" si="4"/>
        <v>26830203.460000001</v>
      </c>
      <c r="D108" s="181">
        <f t="shared" si="4"/>
        <v>0</v>
      </c>
      <c r="E108" s="181">
        <f t="shared" si="4"/>
        <v>0</v>
      </c>
      <c r="F108" s="180"/>
      <c r="G108" s="189"/>
      <c r="H108" s="180"/>
    </row>
    <row r="109" spans="1:10" x14ac:dyDescent="0.2">
      <c r="A109" s="40" t="s">
        <v>721</v>
      </c>
      <c r="B109" s="38" t="s">
        <v>720</v>
      </c>
      <c r="C109" s="42">
        <v>26830203.460000001</v>
      </c>
      <c r="D109" s="42">
        <v>0</v>
      </c>
      <c r="E109" s="42">
        <v>0</v>
      </c>
      <c r="F109" s="158"/>
      <c r="G109" s="166"/>
      <c r="H109" s="158"/>
    </row>
    <row r="110" spans="1:10" x14ac:dyDescent="0.2">
      <c r="A110" s="157">
        <v>1232</v>
      </c>
      <c r="B110" s="158" t="s">
        <v>122</v>
      </c>
      <c r="C110" s="159">
        <v>0</v>
      </c>
      <c r="D110" s="159">
        <v>0</v>
      </c>
      <c r="E110" s="159">
        <v>0</v>
      </c>
      <c r="F110" s="158"/>
      <c r="G110" s="166"/>
      <c r="H110" s="158"/>
    </row>
    <row r="111" spans="1:10" x14ac:dyDescent="0.2">
      <c r="A111" s="179">
        <v>1233</v>
      </c>
      <c r="B111" s="180" t="s">
        <v>123</v>
      </c>
      <c r="C111" s="181">
        <f>+C112</f>
        <v>10099129.16</v>
      </c>
      <c r="D111" s="181">
        <f t="shared" ref="D111:E113" si="5">+D112</f>
        <v>277726.05190000002</v>
      </c>
      <c r="E111" s="181">
        <f t="shared" si="5"/>
        <v>277726.05190000002</v>
      </c>
      <c r="F111" s="180"/>
      <c r="G111" s="189"/>
      <c r="H111" s="180"/>
    </row>
    <row r="112" spans="1:10" x14ac:dyDescent="0.2">
      <c r="A112" s="179" t="s">
        <v>722</v>
      </c>
      <c r="B112" s="180" t="s">
        <v>718</v>
      </c>
      <c r="C112" s="181">
        <f>+C113</f>
        <v>10099129.16</v>
      </c>
      <c r="D112" s="181">
        <f t="shared" si="5"/>
        <v>277726.05190000002</v>
      </c>
      <c r="E112" s="181">
        <f t="shared" si="5"/>
        <v>277726.05190000002</v>
      </c>
      <c r="F112" s="180"/>
      <c r="G112" s="189"/>
      <c r="H112" s="180"/>
    </row>
    <row r="113" spans="1:13" x14ac:dyDescent="0.2">
      <c r="A113" s="179" t="s">
        <v>723</v>
      </c>
      <c r="B113" s="180" t="s">
        <v>724</v>
      </c>
      <c r="C113" s="181">
        <f>+C114</f>
        <v>10099129.16</v>
      </c>
      <c r="D113" s="181">
        <f t="shared" si="5"/>
        <v>277726.05190000002</v>
      </c>
      <c r="E113" s="181">
        <f t="shared" si="5"/>
        <v>277726.05190000002</v>
      </c>
      <c r="F113" s="180"/>
      <c r="G113" s="189"/>
      <c r="H113" s="180"/>
    </row>
    <row r="114" spans="1:13" x14ac:dyDescent="0.2">
      <c r="A114" s="40" t="s">
        <v>725</v>
      </c>
      <c r="B114" s="38" t="s">
        <v>724</v>
      </c>
      <c r="C114" s="42">
        <v>10099129.16</v>
      </c>
      <c r="D114" s="42">
        <v>277726.05190000002</v>
      </c>
      <c r="E114" s="42">
        <v>277726.05190000002</v>
      </c>
      <c r="F114" s="158" t="s">
        <v>794</v>
      </c>
      <c r="G114" s="167">
        <v>3.3000000000000002E-2</v>
      </c>
      <c r="H114" s="158"/>
      <c r="I114" s="42"/>
      <c r="J114" s="42"/>
    </row>
    <row r="115" spans="1:13" x14ac:dyDescent="0.2">
      <c r="A115" s="157">
        <v>1234</v>
      </c>
      <c r="B115" s="158" t="s">
        <v>124</v>
      </c>
      <c r="C115" s="159">
        <v>0</v>
      </c>
      <c r="D115" s="159">
        <v>0</v>
      </c>
      <c r="E115" s="159">
        <v>0</v>
      </c>
      <c r="F115" s="158"/>
      <c r="G115" s="166"/>
      <c r="H115" s="158"/>
    </row>
    <row r="116" spans="1:13" x14ac:dyDescent="0.2">
      <c r="A116" s="179">
        <v>1235</v>
      </c>
      <c r="B116" s="180" t="s">
        <v>125</v>
      </c>
      <c r="C116" s="181">
        <f>+C117</f>
        <v>296080.78999999998</v>
      </c>
      <c r="D116" s="181">
        <f t="shared" ref="D116:E118" si="6">+D117</f>
        <v>0</v>
      </c>
      <c r="E116" s="181">
        <f t="shared" si="6"/>
        <v>0</v>
      </c>
      <c r="F116" s="180"/>
      <c r="G116" s="189"/>
      <c r="H116" s="180"/>
    </row>
    <row r="117" spans="1:13" x14ac:dyDescent="0.2">
      <c r="A117" s="179" t="s">
        <v>726</v>
      </c>
      <c r="B117" s="180" t="s">
        <v>727</v>
      </c>
      <c r="C117" s="181">
        <f>+C118</f>
        <v>296080.78999999998</v>
      </c>
      <c r="D117" s="181">
        <f t="shared" si="6"/>
        <v>0</v>
      </c>
      <c r="E117" s="181">
        <f t="shared" si="6"/>
        <v>0</v>
      </c>
      <c r="F117" s="180"/>
      <c r="G117" s="189"/>
      <c r="H117" s="180"/>
    </row>
    <row r="118" spans="1:13" x14ac:dyDescent="0.2">
      <c r="A118" s="179" t="s">
        <v>728</v>
      </c>
      <c r="B118" s="180" t="s">
        <v>729</v>
      </c>
      <c r="C118" s="181">
        <f>+C119</f>
        <v>296080.78999999998</v>
      </c>
      <c r="D118" s="181">
        <f t="shared" si="6"/>
        <v>0</v>
      </c>
      <c r="E118" s="181">
        <f t="shared" si="6"/>
        <v>0</v>
      </c>
      <c r="F118" s="180"/>
      <c r="G118" s="189"/>
      <c r="H118" s="180"/>
    </row>
    <row r="119" spans="1:13" x14ac:dyDescent="0.2">
      <c r="A119" s="40" t="s">
        <v>730</v>
      </c>
      <c r="B119" s="38" t="s">
        <v>729</v>
      </c>
      <c r="C119" s="42">
        <v>296080.78999999998</v>
      </c>
      <c r="D119" s="42">
        <v>0</v>
      </c>
      <c r="E119" s="42">
        <v>0</v>
      </c>
      <c r="F119" s="38" t="s">
        <v>794</v>
      </c>
      <c r="G119" s="166"/>
      <c r="H119" s="158"/>
    </row>
    <row r="120" spans="1:13" x14ac:dyDescent="0.2">
      <c r="A120" s="157">
        <v>1236</v>
      </c>
      <c r="B120" s="158" t="s">
        <v>126</v>
      </c>
      <c r="C120" s="159">
        <v>0</v>
      </c>
      <c r="D120" s="159">
        <v>0</v>
      </c>
      <c r="E120" s="159">
        <v>0</v>
      </c>
      <c r="F120" s="159"/>
      <c r="G120" s="166"/>
      <c r="H120" s="158"/>
    </row>
    <row r="121" spans="1:13" x14ac:dyDescent="0.2">
      <c r="A121" s="157">
        <v>1239</v>
      </c>
      <c r="B121" s="158" t="s">
        <v>127</v>
      </c>
      <c r="C121" s="159">
        <v>0</v>
      </c>
      <c r="D121" s="159">
        <v>0</v>
      </c>
      <c r="E121" s="159">
        <v>0</v>
      </c>
      <c r="F121" s="158"/>
      <c r="G121" s="174"/>
      <c r="H121" s="158"/>
    </row>
    <row r="122" spans="1:13" x14ac:dyDescent="0.2">
      <c r="A122" s="179">
        <v>1240</v>
      </c>
      <c r="B122" s="180" t="s">
        <v>128</v>
      </c>
      <c r="C122" s="181">
        <f>+C123+C129+C133+C135+C139+C142+C147+C148</f>
        <v>9888578.9699999988</v>
      </c>
      <c r="D122" s="181">
        <f>+D123+D129+D133+D135+D139+D142+D147+D148</f>
        <v>927935.37334624759</v>
      </c>
      <c r="E122" s="181">
        <f t="shared" ref="E122" si="7">+E123+E129+E133+E135+E139+E142+E147+E148</f>
        <v>6468740.2182481783</v>
      </c>
      <c r="F122" s="180"/>
      <c r="G122" s="189"/>
      <c r="H122" s="180"/>
      <c r="I122" s="42"/>
      <c r="J122" s="42"/>
    </row>
    <row r="123" spans="1:13" x14ac:dyDescent="0.2">
      <c r="A123" s="179">
        <v>1241</v>
      </c>
      <c r="B123" s="180" t="s">
        <v>129</v>
      </c>
      <c r="C123" s="181">
        <f>+C124</f>
        <v>4137987.12</v>
      </c>
      <c r="D123" s="181">
        <f t="shared" ref="D123:E123" si="8">+D124</f>
        <v>331962.00940241414</v>
      </c>
      <c r="E123" s="181">
        <f t="shared" si="8"/>
        <v>1771349.5885721028</v>
      </c>
      <c r="F123" s="180"/>
      <c r="G123" s="189"/>
      <c r="H123" s="180"/>
    </row>
    <row r="124" spans="1:13" x14ac:dyDescent="0.2">
      <c r="A124" s="179" t="s">
        <v>731</v>
      </c>
      <c r="B124" s="180" t="s">
        <v>732</v>
      </c>
      <c r="C124" s="181">
        <f>+C125+C126+C127+C128</f>
        <v>4137987.12</v>
      </c>
      <c r="D124" s="181">
        <f t="shared" ref="D124:E124" si="9">+D125+D126+D127+D128</f>
        <v>331962.00940241414</v>
      </c>
      <c r="E124" s="181">
        <f t="shared" si="9"/>
        <v>1771349.5885721028</v>
      </c>
      <c r="F124" s="180"/>
      <c r="G124" s="189"/>
      <c r="H124" s="180"/>
    </row>
    <row r="125" spans="1:13" x14ac:dyDescent="0.2">
      <c r="A125" s="40" t="s">
        <v>733</v>
      </c>
      <c r="B125" s="38" t="s">
        <v>843</v>
      </c>
      <c r="C125" s="42">
        <v>1359843.49</v>
      </c>
      <c r="D125" s="42">
        <v>105037.54250000026</v>
      </c>
      <c r="E125" s="42">
        <v>513950.55839595158</v>
      </c>
      <c r="F125" s="38" t="s">
        <v>794</v>
      </c>
      <c r="G125" s="166">
        <v>0.1</v>
      </c>
      <c r="H125" s="158"/>
      <c r="M125" s="190"/>
    </row>
    <row r="126" spans="1:13" x14ac:dyDescent="0.2">
      <c r="A126" s="40" t="s">
        <v>734</v>
      </c>
      <c r="B126" s="38" t="s">
        <v>735</v>
      </c>
      <c r="C126" s="42">
        <v>7952.52</v>
      </c>
      <c r="D126" s="42">
        <v>0</v>
      </c>
      <c r="E126" s="42">
        <v>1486</v>
      </c>
      <c r="F126" s="38" t="s">
        <v>794</v>
      </c>
      <c r="G126" s="166">
        <v>0.1</v>
      </c>
      <c r="H126" s="158"/>
      <c r="M126" s="190"/>
    </row>
    <row r="127" spans="1:13" x14ac:dyDescent="0.2">
      <c r="A127" s="40" t="s">
        <v>736</v>
      </c>
      <c r="B127" s="38" t="s">
        <v>737</v>
      </c>
      <c r="C127" s="42">
        <v>1211706.57</v>
      </c>
      <c r="D127" s="42">
        <v>117582.98770241386</v>
      </c>
      <c r="E127" s="42">
        <v>484885.08729281812</v>
      </c>
      <c r="F127" s="38" t="s">
        <v>794</v>
      </c>
      <c r="G127" s="166">
        <v>0.33300000000000002</v>
      </c>
      <c r="H127" s="158"/>
      <c r="M127" s="190"/>
    </row>
    <row r="128" spans="1:13" x14ac:dyDescent="0.2">
      <c r="A128" s="40" t="s">
        <v>738</v>
      </c>
      <c r="B128" s="38" t="s">
        <v>739</v>
      </c>
      <c r="C128" s="42">
        <v>1558484.54</v>
      </c>
      <c r="D128" s="42">
        <v>109341.47920000002</v>
      </c>
      <c r="E128" s="42">
        <v>771027.94288333319</v>
      </c>
      <c r="F128" s="38" t="s">
        <v>794</v>
      </c>
      <c r="G128" s="166">
        <v>0.1</v>
      </c>
      <c r="H128" s="158"/>
      <c r="M128" s="190"/>
    </row>
    <row r="129" spans="1:8" x14ac:dyDescent="0.2">
      <c r="A129" s="179">
        <v>1242</v>
      </c>
      <c r="B129" s="180" t="s">
        <v>130</v>
      </c>
      <c r="C129" s="181">
        <f>+C130+C131+C132</f>
        <v>300913.29000000004</v>
      </c>
      <c r="D129" s="181">
        <f t="shared" ref="D129:E129" si="10">+D130+D131+D132</f>
        <v>61377.208027166809</v>
      </c>
      <c r="E129" s="181">
        <f t="shared" si="10"/>
        <v>181093.85542074713</v>
      </c>
      <c r="F129" s="180"/>
      <c r="G129" s="189"/>
      <c r="H129" s="180"/>
    </row>
    <row r="130" spans="1:8" x14ac:dyDescent="0.2">
      <c r="A130" s="40" t="s">
        <v>740</v>
      </c>
      <c r="B130" s="38" t="s">
        <v>741</v>
      </c>
      <c r="C130" s="42">
        <v>161084.13</v>
      </c>
      <c r="D130" s="42">
        <v>39519.645650500206</v>
      </c>
      <c r="E130" s="42">
        <v>148598.48935908053</v>
      </c>
      <c r="F130" s="38" t="s">
        <v>794</v>
      </c>
      <c r="G130" s="166">
        <v>0.33300000000000002</v>
      </c>
      <c r="H130" s="158"/>
    </row>
    <row r="131" spans="1:8" x14ac:dyDescent="0.2">
      <c r="A131" s="40" t="s">
        <v>742</v>
      </c>
      <c r="B131" s="38" t="s">
        <v>743</v>
      </c>
      <c r="C131" s="42">
        <v>3534.87</v>
      </c>
      <c r="D131" s="42">
        <v>1176.77871</v>
      </c>
      <c r="E131" s="42">
        <v>3141.6573950000002</v>
      </c>
      <c r="F131" s="38" t="s">
        <v>794</v>
      </c>
      <c r="G131" s="166">
        <v>0.33300000000000002</v>
      </c>
      <c r="H131" s="158"/>
    </row>
    <row r="132" spans="1:8" x14ac:dyDescent="0.2">
      <c r="A132" s="40" t="s">
        <v>744</v>
      </c>
      <c r="B132" s="38" t="s">
        <v>745</v>
      </c>
      <c r="C132" s="42">
        <v>136294.29</v>
      </c>
      <c r="D132" s="42">
        <v>20680.783666666604</v>
      </c>
      <c r="E132" s="42">
        <v>29353.7086666666</v>
      </c>
      <c r="F132" s="38" t="s">
        <v>794</v>
      </c>
      <c r="G132" s="166">
        <v>0.2</v>
      </c>
      <c r="H132" s="158"/>
    </row>
    <row r="133" spans="1:8" x14ac:dyDescent="0.2">
      <c r="A133" s="179">
        <v>1243</v>
      </c>
      <c r="B133" s="180" t="s">
        <v>131</v>
      </c>
      <c r="C133" s="181">
        <f>+C134</f>
        <v>15263.86</v>
      </c>
      <c r="D133" s="181">
        <f t="shared" ref="D133:E133" si="11">+D134</f>
        <v>465.85748275862068</v>
      </c>
      <c r="E133" s="181">
        <f t="shared" si="11"/>
        <v>5669.4954827586207</v>
      </c>
      <c r="F133" s="180"/>
      <c r="G133" s="189"/>
      <c r="H133" s="180"/>
    </row>
    <row r="134" spans="1:8" x14ac:dyDescent="0.2">
      <c r="A134" s="40" t="s">
        <v>746</v>
      </c>
      <c r="B134" s="38" t="s">
        <v>747</v>
      </c>
      <c r="C134" s="42">
        <v>15263.86</v>
      </c>
      <c r="D134" s="42">
        <v>465.85748275862068</v>
      </c>
      <c r="E134" s="42">
        <v>5669.4954827586207</v>
      </c>
      <c r="F134" s="38" t="s">
        <v>794</v>
      </c>
      <c r="G134" s="166">
        <v>0.2</v>
      </c>
      <c r="H134" s="158"/>
    </row>
    <row r="135" spans="1:8" x14ac:dyDescent="0.2">
      <c r="A135" s="179">
        <v>1244</v>
      </c>
      <c r="B135" s="180" t="s">
        <v>132</v>
      </c>
      <c r="C135" s="181">
        <f>+C136+C137+C138</f>
        <v>4611633.2699999996</v>
      </c>
      <c r="D135" s="181">
        <f t="shared" ref="D135:E135" si="12">+D136+D137+D138</f>
        <v>475862.75875862071</v>
      </c>
      <c r="E135" s="181">
        <f t="shared" si="12"/>
        <v>4101501.2059091367</v>
      </c>
      <c r="F135" s="180"/>
      <c r="G135" s="189"/>
      <c r="H135" s="180"/>
    </row>
    <row r="136" spans="1:8" x14ac:dyDescent="0.2">
      <c r="A136" s="40" t="s">
        <v>748</v>
      </c>
      <c r="B136" s="38" t="s">
        <v>749</v>
      </c>
      <c r="C136" s="42">
        <v>4159702.91</v>
      </c>
      <c r="D136" s="42">
        <v>436400.68800000002</v>
      </c>
      <c r="E136" s="42">
        <v>3726111.9387673815</v>
      </c>
      <c r="F136" s="38" t="s">
        <v>794</v>
      </c>
      <c r="G136" s="166">
        <v>0.2</v>
      </c>
      <c r="H136" s="158"/>
    </row>
    <row r="137" spans="1:8" x14ac:dyDescent="0.2">
      <c r="A137" s="40" t="s">
        <v>750</v>
      </c>
      <c r="B137" s="38" t="s">
        <v>751</v>
      </c>
      <c r="C137" s="42">
        <v>254620.01</v>
      </c>
      <c r="D137" s="42">
        <v>0</v>
      </c>
      <c r="E137" s="42">
        <v>254619.01</v>
      </c>
      <c r="F137" s="38" t="s">
        <v>794</v>
      </c>
      <c r="G137" s="166">
        <v>0.2</v>
      </c>
      <c r="H137" s="158"/>
    </row>
    <row r="138" spans="1:8" x14ac:dyDescent="0.2">
      <c r="A138" s="40" t="s">
        <v>752</v>
      </c>
      <c r="B138" s="38" t="s">
        <v>753</v>
      </c>
      <c r="C138" s="42">
        <v>197310.35</v>
      </c>
      <c r="D138" s="42">
        <v>39462.070758620699</v>
      </c>
      <c r="E138" s="42">
        <v>120770.2571417548</v>
      </c>
      <c r="F138" s="38" t="s">
        <v>794</v>
      </c>
      <c r="G138" s="166">
        <v>0.2</v>
      </c>
      <c r="H138" s="158"/>
    </row>
    <row r="139" spans="1:8" x14ac:dyDescent="0.2">
      <c r="A139" s="179">
        <v>1245</v>
      </c>
      <c r="B139" s="180" t="s">
        <v>133</v>
      </c>
      <c r="C139" s="181">
        <f>+C140+C141</f>
        <v>232368.61</v>
      </c>
      <c r="D139" s="181">
        <f t="shared" ref="D139:E139" si="13">+D140+D141</f>
        <v>11571.606666666667</v>
      </c>
      <c r="E139" s="181">
        <f t="shared" si="13"/>
        <v>164854.30588827198</v>
      </c>
      <c r="F139" s="180"/>
      <c r="G139" s="189"/>
      <c r="H139" s="180"/>
    </row>
    <row r="140" spans="1:8" x14ac:dyDescent="0.2">
      <c r="A140" s="40" t="s">
        <v>754</v>
      </c>
      <c r="B140" s="38" t="s">
        <v>755</v>
      </c>
      <c r="C140" s="42">
        <v>232187.61</v>
      </c>
      <c r="D140" s="42">
        <v>11571.606666666667</v>
      </c>
      <c r="E140" s="42">
        <v>164673.30588827198</v>
      </c>
      <c r="F140" s="38" t="s">
        <v>794</v>
      </c>
      <c r="G140" s="166">
        <v>0.2</v>
      </c>
      <c r="H140" s="158"/>
    </row>
    <row r="141" spans="1:8" x14ac:dyDescent="0.2">
      <c r="A141" s="40" t="s">
        <v>756</v>
      </c>
      <c r="B141" s="38" t="s">
        <v>757</v>
      </c>
      <c r="C141" s="42">
        <v>181</v>
      </c>
      <c r="D141" s="42">
        <v>0</v>
      </c>
      <c r="E141" s="42">
        <v>181</v>
      </c>
      <c r="F141" s="38" t="s">
        <v>794</v>
      </c>
      <c r="G141" s="166">
        <v>0.2</v>
      </c>
      <c r="H141" s="158"/>
    </row>
    <row r="142" spans="1:8" x14ac:dyDescent="0.2">
      <c r="A142" s="179">
        <v>1246</v>
      </c>
      <c r="B142" s="180" t="s">
        <v>134</v>
      </c>
      <c r="C142" s="181">
        <f>+C143+C144+C145+C146</f>
        <v>576912.81999999995</v>
      </c>
      <c r="D142" s="181">
        <f t="shared" ref="D142:E142" si="14">+D143+D144+D145+D146</f>
        <v>43995.933008620676</v>
      </c>
      <c r="E142" s="181">
        <f t="shared" si="14"/>
        <v>239321.76697516043</v>
      </c>
      <c r="F142" s="180"/>
      <c r="G142" s="189"/>
      <c r="H142" s="180"/>
    </row>
    <row r="143" spans="1:8" x14ac:dyDescent="0.2">
      <c r="A143" s="40" t="s">
        <v>758</v>
      </c>
      <c r="B143" s="38" t="s">
        <v>844</v>
      </c>
      <c r="C143" s="42">
        <v>91073.24</v>
      </c>
      <c r="D143" s="42">
        <v>4283.3990000000003</v>
      </c>
      <c r="E143" s="42">
        <v>49517.371686766317</v>
      </c>
      <c r="F143" s="38" t="s">
        <v>794</v>
      </c>
      <c r="G143" s="166">
        <v>0.1</v>
      </c>
      <c r="H143" s="158"/>
    </row>
    <row r="144" spans="1:8" x14ac:dyDescent="0.2">
      <c r="A144" s="40" t="s">
        <v>759</v>
      </c>
      <c r="B144" s="38" t="s">
        <v>760</v>
      </c>
      <c r="C144" s="42">
        <v>391425.35</v>
      </c>
      <c r="D144" s="42">
        <v>36252.329568965506</v>
      </c>
      <c r="E144" s="42">
        <v>122850.73609192463</v>
      </c>
      <c r="F144" s="38" t="s">
        <v>794</v>
      </c>
      <c r="G144" s="166">
        <v>0.1</v>
      </c>
      <c r="H144" s="158"/>
    </row>
    <row r="145" spans="1:8" x14ac:dyDescent="0.2">
      <c r="A145" s="40" t="s">
        <v>761</v>
      </c>
      <c r="B145" s="38" t="s">
        <v>845</v>
      </c>
      <c r="C145" s="42">
        <v>71415.199999999997</v>
      </c>
      <c r="D145" s="42">
        <v>1983.5029999999997</v>
      </c>
      <c r="E145" s="42">
        <v>58420.17799714765</v>
      </c>
      <c r="F145" s="38" t="s">
        <v>794</v>
      </c>
      <c r="G145" s="166">
        <v>0.1</v>
      </c>
      <c r="H145" s="158"/>
    </row>
    <row r="146" spans="1:8" x14ac:dyDescent="0.2">
      <c r="A146" s="40" t="s">
        <v>762</v>
      </c>
      <c r="B146" s="38" t="s">
        <v>763</v>
      </c>
      <c r="C146" s="42">
        <v>22999.03</v>
      </c>
      <c r="D146" s="42">
        <v>1476.7014396551722</v>
      </c>
      <c r="E146" s="42">
        <v>8533.4811993218391</v>
      </c>
      <c r="F146" s="38" t="s">
        <v>794</v>
      </c>
      <c r="G146" s="166">
        <v>0.1</v>
      </c>
      <c r="H146" s="158"/>
    </row>
    <row r="147" spans="1:8" x14ac:dyDescent="0.2">
      <c r="A147" s="157">
        <v>1247</v>
      </c>
      <c r="B147" s="158" t="s">
        <v>135</v>
      </c>
      <c r="C147" s="159">
        <v>0</v>
      </c>
      <c r="D147" s="159">
        <v>0</v>
      </c>
      <c r="E147" s="159">
        <v>0</v>
      </c>
      <c r="F147" s="158"/>
      <c r="G147" s="166"/>
      <c r="H147" s="158"/>
    </row>
    <row r="148" spans="1:8" x14ac:dyDescent="0.2">
      <c r="A148" s="179">
        <v>1248</v>
      </c>
      <c r="B148" s="180" t="s">
        <v>136</v>
      </c>
      <c r="C148" s="181">
        <f>+C149</f>
        <v>13500</v>
      </c>
      <c r="D148" s="181">
        <f t="shared" ref="D148:E150" si="15">+D149</f>
        <v>2700</v>
      </c>
      <c r="E148" s="181">
        <f t="shared" si="15"/>
        <v>4950</v>
      </c>
      <c r="F148" s="180"/>
      <c r="G148" s="189"/>
      <c r="H148" s="180"/>
    </row>
    <row r="149" spans="1:8" x14ac:dyDescent="0.2">
      <c r="A149" s="179" t="s">
        <v>764</v>
      </c>
      <c r="B149" s="180" t="s">
        <v>765</v>
      </c>
      <c r="C149" s="181">
        <f>+C150</f>
        <v>13500</v>
      </c>
      <c r="D149" s="181">
        <f t="shared" si="15"/>
        <v>2700</v>
      </c>
      <c r="E149" s="181">
        <f t="shared" si="15"/>
        <v>4950</v>
      </c>
      <c r="F149" s="180"/>
      <c r="G149" s="189"/>
      <c r="H149" s="180"/>
    </row>
    <row r="150" spans="1:8" x14ac:dyDescent="0.2">
      <c r="A150" s="179" t="s">
        <v>766</v>
      </c>
      <c r="B150" s="180" t="s">
        <v>767</v>
      </c>
      <c r="C150" s="181">
        <f>+C151</f>
        <v>13500</v>
      </c>
      <c r="D150" s="181">
        <f t="shared" si="15"/>
        <v>2700</v>
      </c>
      <c r="E150" s="181">
        <f t="shared" si="15"/>
        <v>4950</v>
      </c>
      <c r="F150" s="180"/>
      <c r="G150" s="189"/>
      <c r="H150" s="180"/>
    </row>
    <row r="151" spans="1:8" x14ac:dyDescent="0.2">
      <c r="A151" s="40" t="s">
        <v>768</v>
      </c>
      <c r="B151" s="38" t="s">
        <v>767</v>
      </c>
      <c r="C151" s="42">
        <v>13500</v>
      </c>
      <c r="D151" s="42">
        <v>2700</v>
      </c>
      <c r="E151" s="42">
        <v>4950</v>
      </c>
      <c r="G151" s="166">
        <v>0.2</v>
      </c>
    </row>
    <row r="152" spans="1:8" x14ac:dyDescent="0.2">
      <c r="G152" s="168"/>
    </row>
    <row r="153" spans="1:8" x14ac:dyDescent="0.2">
      <c r="A153" s="37" t="s">
        <v>137</v>
      </c>
      <c r="B153" s="37"/>
      <c r="C153" s="37"/>
      <c r="D153" s="37"/>
      <c r="E153" s="37"/>
      <c r="F153" s="37"/>
      <c r="G153" s="169"/>
      <c r="H153" s="37"/>
    </row>
    <row r="154" spans="1:8" x14ac:dyDescent="0.2">
      <c r="A154" s="39" t="s">
        <v>67</v>
      </c>
      <c r="B154" s="39" t="s">
        <v>68</v>
      </c>
      <c r="C154" s="39" t="s">
        <v>69</v>
      </c>
      <c r="D154" s="39" t="s">
        <v>138</v>
      </c>
      <c r="E154" s="39" t="s">
        <v>139</v>
      </c>
      <c r="F154" s="39" t="s">
        <v>106</v>
      </c>
      <c r="G154" s="170" t="s">
        <v>118</v>
      </c>
      <c r="H154" s="39" t="s">
        <v>119</v>
      </c>
    </row>
    <row r="155" spans="1:8" x14ac:dyDescent="0.2">
      <c r="A155" s="179">
        <v>1250</v>
      </c>
      <c r="B155" s="180" t="s">
        <v>140</v>
      </c>
      <c r="C155" s="181">
        <f>+C156+C158+C159+C160+C161</f>
        <v>1657992.54</v>
      </c>
      <c r="D155" s="181">
        <f t="shared" ref="D155:E155" si="16">+D156+D158+D159+D160+D161</f>
        <v>70497.027000000016</v>
      </c>
      <c r="E155" s="181">
        <f t="shared" si="16"/>
        <v>822773.33004166663</v>
      </c>
      <c r="F155" s="180"/>
      <c r="G155" s="189"/>
      <c r="H155" s="180"/>
    </row>
    <row r="156" spans="1:8" x14ac:dyDescent="0.2">
      <c r="A156" s="179">
        <v>1251</v>
      </c>
      <c r="B156" s="180" t="s">
        <v>141</v>
      </c>
      <c r="C156" s="181">
        <f>+C157</f>
        <v>1409944.54</v>
      </c>
      <c r="D156" s="181">
        <f t="shared" ref="D156:E156" si="17">+D157</f>
        <v>70497.027000000016</v>
      </c>
      <c r="E156" s="181">
        <f t="shared" si="17"/>
        <v>574726.33004166663</v>
      </c>
      <c r="F156" s="180"/>
      <c r="G156" s="189"/>
      <c r="H156" s="180"/>
    </row>
    <row r="157" spans="1:8" x14ac:dyDescent="0.2">
      <c r="A157" s="40" t="s">
        <v>769</v>
      </c>
      <c r="B157" s="38" t="s">
        <v>770</v>
      </c>
      <c r="C157" s="42">
        <v>1409944.54</v>
      </c>
      <c r="D157" s="42">
        <v>70497.027000000016</v>
      </c>
      <c r="E157" s="42">
        <v>574726.33004166663</v>
      </c>
      <c r="F157" s="38" t="s">
        <v>794</v>
      </c>
      <c r="G157" s="166">
        <v>0.05</v>
      </c>
    </row>
    <row r="158" spans="1:8" x14ac:dyDescent="0.2">
      <c r="A158" s="157">
        <v>1252</v>
      </c>
      <c r="B158" s="158" t="s">
        <v>142</v>
      </c>
      <c r="C158" s="159">
        <v>0</v>
      </c>
      <c r="D158" s="159">
        <v>0</v>
      </c>
      <c r="E158" s="159">
        <v>0</v>
      </c>
      <c r="F158" s="158"/>
      <c r="G158" s="166"/>
      <c r="H158" s="158"/>
    </row>
    <row r="159" spans="1:8" x14ac:dyDescent="0.2">
      <c r="A159" s="157">
        <v>1253</v>
      </c>
      <c r="B159" s="158" t="s">
        <v>143</v>
      </c>
      <c r="C159" s="159">
        <v>0</v>
      </c>
      <c r="D159" s="159">
        <v>0</v>
      </c>
      <c r="E159" s="159">
        <v>0</v>
      </c>
      <c r="F159" s="158"/>
      <c r="G159" s="166"/>
      <c r="H159" s="158"/>
    </row>
    <row r="160" spans="1:8" x14ac:dyDescent="0.2">
      <c r="A160" s="157">
        <v>1254</v>
      </c>
      <c r="B160" s="158" t="s">
        <v>144</v>
      </c>
      <c r="C160" s="159">
        <v>0</v>
      </c>
      <c r="D160" s="159">
        <v>0</v>
      </c>
      <c r="E160" s="159">
        <v>0</v>
      </c>
      <c r="F160" s="158"/>
      <c r="G160" s="166"/>
      <c r="H160" s="158"/>
    </row>
    <row r="161" spans="1:8" x14ac:dyDescent="0.2">
      <c r="A161" s="179">
        <v>1259</v>
      </c>
      <c r="B161" s="180" t="s">
        <v>145</v>
      </c>
      <c r="C161" s="181">
        <f>+C162</f>
        <v>248048</v>
      </c>
      <c r="D161" s="181">
        <f t="shared" ref="D161:E161" si="18">+D162</f>
        <v>0</v>
      </c>
      <c r="E161" s="181">
        <f t="shared" si="18"/>
        <v>248047</v>
      </c>
      <c r="F161" s="180"/>
      <c r="G161" s="189"/>
      <c r="H161" s="180"/>
    </row>
    <row r="162" spans="1:8" x14ac:dyDescent="0.2">
      <c r="A162" s="40" t="s">
        <v>771</v>
      </c>
      <c r="B162" s="38" t="s">
        <v>772</v>
      </c>
      <c r="C162" s="42">
        <v>248048</v>
      </c>
      <c r="D162" s="42">
        <v>0</v>
      </c>
      <c r="E162" s="42">
        <v>248047</v>
      </c>
      <c r="F162" s="38" t="s">
        <v>794</v>
      </c>
      <c r="G162" s="166">
        <v>0.05</v>
      </c>
      <c r="H162" s="158"/>
    </row>
    <row r="163" spans="1:8" x14ac:dyDescent="0.2">
      <c r="A163" s="175">
        <v>1270</v>
      </c>
      <c r="B163" s="176" t="s">
        <v>146</v>
      </c>
      <c r="C163" s="177">
        <f>+C164+C165+C166+C167+C168+C169</f>
        <v>0</v>
      </c>
      <c r="D163" s="177">
        <f t="shared" ref="D163:E163" si="19">+D164+D165+D166+D167+D168+D169</f>
        <v>0</v>
      </c>
      <c r="E163" s="177">
        <f t="shared" si="19"/>
        <v>0</v>
      </c>
      <c r="F163" s="176"/>
      <c r="G163" s="178"/>
      <c r="H163" s="176"/>
    </row>
    <row r="164" spans="1:8" x14ac:dyDescent="0.2">
      <c r="A164" s="157">
        <v>1271</v>
      </c>
      <c r="B164" s="158" t="s">
        <v>147</v>
      </c>
      <c r="C164" s="159">
        <v>0</v>
      </c>
      <c r="D164" s="159">
        <v>0</v>
      </c>
      <c r="E164" s="159">
        <v>0</v>
      </c>
      <c r="F164" s="158"/>
      <c r="G164" s="166"/>
      <c r="H164" s="158"/>
    </row>
    <row r="165" spans="1:8" x14ac:dyDescent="0.2">
      <c r="A165" s="157">
        <v>1272</v>
      </c>
      <c r="B165" s="158" t="s">
        <v>148</v>
      </c>
      <c r="C165" s="159">
        <v>0</v>
      </c>
      <c r="D165" s="159">
        <v>0</v>
      </c>
      <c r="E165" s="159">
        <v>0</v>
      </c>
      <c r="F165" s="158"/>
      <c r="G165" s="166"/>
      <c r="H165" s="158"/>
    </row>
    <row r="166" spans="1:8" x14ac:dyDescent="0.2">
      <c r="A166" s="157">
        <v>1273</v>
      </c>
      <c r="B166" s="158" t="s">
        <v>149</v>
      </c>
      <c r="C166" s="159">
        <v>0</v>
      </c>
      <c r="D166" s="159">
        <v>0</v>
      </c>
      <c r="E166" s="159">
        <v>0</v>
      </c>
      <c r="F166" s="158"/>
      <c r="G166" s="166"/>
      <c r="H166" s="158"/>
    </row>
    <row r="167" spans="1:8" x14ac:dyDescent="0.2">
      <c r="A167" s="157">
        <v>1274</v>
      </c>
      <c r="B167" s="158" t="s">
        <v>150</v>
      </c>
      <c r="C167" s="159">
        <v>0</v>
      </c>
      <c r="D167" s="159">
        <v>0</v>
      </c>
      <c r="E167" s="159">
        <v>0</v>
      </c>
      <c r="F167" s="158"/>
      <c r="G167" s="166"/>
      <c r="H167" s="158"/>
    </row>
    <row r="168" spans="1:8" x14ac:dyDescent="0.2">
      <c r="A168" s="157">
        <v>1275</v>
      </c>
      <c r="B168" s="158" t="s">
        <v>151</v>
      </c>
      <c r="C168" s="159">
        <v>0</v>
      </c>
      <c r="D168" s="159">
        <v>0</v>
      </c>
      <c r="E168" s="159">
        <v>0</v>
      </c>
      <c r="F168" s="158"/>
      <c r="G168" s="166"/>
      <c r="H168" s="158"/>
    </row>
    <row r="169" spans="1:8" x14ac:dyDescent="0.2">
      <c r="A169" s="157">
        <v>1279</v>
      </c>
      <c r="B169" s="158" t="s">
        <v>152</v>
      </c>
      <c r="C169" s="159">
        <v>0</v>
      </c>
      <c r="D169" s="159">
        <v>0</v>
      </c>
      <c r="E169" s="159">
        <v>0</v>
      </c>
      <c r="F169" s="158"/>
      <c r="G169" s="166"/>
      <c r="H169" s="158"/>
    </row>
    <row r="171" spans="1:8" x14ac:dyDescent="0.2">
      <c r="A171" s="37" t="s">
        <v>153</v>
      </c>
      <c r="B171" s="37"/>
      <c r="C171" s="37"/>
      <c r="D171" s="37"/>
      <c r="E171" s="37"/>
      <c r="F171" s="37"/>
      <c r="G171" s="37"/>
      <c r="H171" s="37"/>
    </row>
    <row r="172" spans="1:8" x14ac:dyDescent="0.2">
      <c r="A172" s="39" t="s">
        <v>67</v>
      </c>
      <c r="B172" s="39" t="s">
        <v>68</v>
      </c>
      <c r="C172" s="39" t="s">
        <v>69</v>
      </c>
      <c r="D172" s="39" t="s">
        <v>154</v>
      </c>
      <c r="E172" s="39"/>
      <c r="F172" s="39"/>
      <c r="G172" s="39"/>
      <c r="H172" s="39"/>
    </row>
    <row r="173" spans="1:8" x14ac:dyDescent="0.2">
      <c r="A173" s="40">
        <v>1160</v>
      </c>
      <c r="B173" s="38" t="s">
        <v>155</v>
      </c>
      <c r="C173" s="42">
        <v>0</v>
      </c>
    </row>
    <row r="174" spans="1:8" x14ac:dyDescent="0.2">
      <c r="A174" s="40">
        <v>1161</v>
      </c>
      <c r="B174" s="38" t="s">
        <v>156</v>
      </c>
      <c r="C174" s="42">
        <v>0</v>
      </c>
    </row>
    <row r="175" spans="1:8" x14ac:dyDescent="0.2">
      <c r="A175" s="40">
        <v>1162</v>
      </c>
      <c r="B175" s="38" t="s">
        <v>157</v>
      </c>
      <c r="C175" s="42">
        <v>0</v>
      </c>
    </row>
    <row r="177" spans="1:8" x14ac:dyDescent="0.2">
      <c r="A177" s="37" t="s">
        <v>158</v>
      </c>
      <c r="B177" s="37"/>
      <c r="C177" s="37"/>
      <c r="D177" s="37"/>
      <c r="E177" s="37"/>
      <c r="F177" s="37"/>
      <c r="G177" s="37"/>
      <c r="H177" s="37"/>
    </row>
    <row r="178" spans="1:8" x14ac:dyDescent="0.2">
      <c r="A178" s="39" t="s">
        <v>67</v>
      </c>
      <c r="B178" s="39" t="s">
        <v>68</v>
      </c>
      <c r="C178" s="39" t="s">
        <v>69</v>
      </c>
      <c r="D178" s="39" t="s">
        <v>84</v>
      </c>
      <c r="E178" s="39"/>
      <c r="F178" s="39"/>
      <c r="G178" s="39"/>
      <c r="H178" s="39"/>
    </row>
    <row r="179" spans="1:8" x14ac:dyDescent="0.2">
      <c r="A179" s="40">
        <v>1290</v>
      </c>
      <c r="B179" s="38" t="s">
        <v>159</v>
      </c>
      <c r="C179" s="42">
        <v>0</v>
      </c>
    </row>
    <row r="180" spans="1:8" x14ac:dyDescent="0.2">
      <c r="A180" s="40">
        <v>1291</v>
      </c>
      <c r="B180" s="38" t="s">
        <v>160</v>
      </c>
      <c r="C180" s="42">
        <v>0</v>
      </c>
    </row>
    <row r="181" spans="1:8" x14ac:dyDescent="0.2">
      <c r="A181" s="40">
        <v>1292</v>
      </c>
      <c r="B181" s="38" t="s">
        <v>161</v>
      </c>
      <c r="C181" s="42">
        <v>0</v>
      </c>
    </row>
    <row r="182" spans="1:8" x14ac:dyDescent="0.2">
      <c r="A182" s="40">
        <v>1293</v>
      </c>
      <c r="B182" s="38" t="s">
        <v>162</v>
      </c>
      <c r="C182" s="42">
        <v>0</v>
      </c>
    </row>
    <row r="184" spans="1:8" x14ac:dyDescent="0.2">
      <c r="A184" s="37" t="s">
        <v>163</v>
      </c>
      <c r="B184" s="37"/>
      <c r="C184" s="37"/>
      <c r="D184" s="37"/>
      <c r="E184" s="37"/>
      <c r="F184" s="37"/>
      <c r="G184" s="37"/>
      <c r="H184" s="37"/>
    </row>
    <row r="185" spans="1:8" x14ac:dyDescent="0.2">
      <c r="A185" s="39" t="s">
        <v>67</v>
      </c>
      <c r="B185" s="39" t="s">
        <v>68</v>
      </c>
      <c r="C185" s="39" t="s">
        <v>69</v>
      </c>
      <c r="D185" s="39" t="s">
        <v>80</v>
      </c>
      <c r="E185" s="39" t="s">
        <v>81</v>
      </c>
      <c r="F185" s="39" t="s">
        <v>82</v>
      </c>
      <c r="G185" s="39" t="s">
        <v>164</v>
      </c>
      <c r="H185" s="39" t="s">
        <v>165</v>
      </c>
    </row>
    <row r="186" spans="1:8" x14ac:dyDescent="0.2">
      <c r="A186" s="179">
        <v>2110</v>
      </c>
      <c r="B186" s="180" t="s">
        <v>166</v>
      </c>
      <c r="C186" s="181">
        <f>+C187+C188+C234+C235+C236+C237+C242+C243+C247+C248+C249+C250</f>
        <v>5265182.7299999986</v>
      </c>
      <c r="D186" s="181">
        <f>+D187+D188+D234+D235+D236+D237+D242+D243+D247+D248+D249+D250</f>
        <v>5265182.7299999986</v>
      </c>
      <c r="E186" s="182">
        <v>0</v>
      </c>
      <c r="F186" s="182">
        <v>0</v>
      </c>
      <c r="G186" s="182">
        <v>0</v>
      </c>
      <c r="H186" s="183"/>
    </row>
    <row r="187" spans="1:8" x14ac:dyDescent="0.2">
      <c r="A187" s="157">
        <v>2111</v>
      </c>
      <c r="B187" s="158" t="s">
        <v>167</v>
      </c>
      <c r="C187" s="159">
        <v>0</v>
      </c>
      <c r="D187" s="159">
        <v>0</v>
      </c>
      <c r="E187" s="42">
        <v>0</v>
      </c>
      <c r="F187" s="42">
        <v>0</v>
      </c>
      <c r="G187" s="42">
        <v>0</v>
      </c>
    </row>
    <row r="188" spans="1:8" x14ac:dyDescent="0.2">
      <c r="A188" s="179">
        <v>2112</v>
      </c>
      <c r="B188" s="180" t="s">
        <v>168</v>
      </c>
      <c r="C188" s="181">
        <f>SUM(C190:C233)</f>
        <v>5212327.7499999991</v>
      </c>
      <c r="D188" s="181">
        <f>SUM(D190:D233)</f>
        <v>5212327.7499999991</v>
      </c>
      <c r="E188" s="181">
        <f>SUM(E189:E233)</f>
        <v>0</v>
      </c>
      <c r="F188" s="181">
        <f>SUM(F189:F233)</f>
        <v>0</v>
      </c>
      <c r="G188" s="181">
        <f>SUM(G189:G233)</f>
        <v>0</v>
      </c>
      <c r="H188" s="183"/>
    </row>
    <row r="189" spans="1:8" ht="22.5" x14ac:dyDescent="0.2">
      <c r="A189" s="40" t="s">
        <v>854</v>
      </c>
      <c r="B189" s="38" t="s">
        <v>855</v>
      </c>
      <c r="C189" s="42">
        <f>SUM(C190:C233)</f>
        <v>5212327.7499999991</v>
      </c>
      <c r="D189" s="42">
        <f>SUM(D190:D233)</f>
        <v>5212327.7499999991</v>
      </c>
      <c r="E189" s="42">
        <v>0</v>
      </c>
      <c r="F189" s="42">
        <v>0</v>
      </c>
      <c r="G189" s="42">
        <v>0</v>
      </c>
      <c r="H189" s="160" t="s">
        <v>787</v>
      </c>
    </row>
    <row r="190" spans="1:8" ht="22.5" x14ac:dyDescent="0.2">
      <c r="A190" s="40" t="s">
        <v>905</v>
      </c>
      <c r="B190" s="38" t="s">
        <v>855</v>
      </c>
      <c r="C190" s="42">
        <v>23664</v>
      </c>
      <c r="D190" s="42">
        <v>23664</v>
      </c>
      <c r="E190" s="42">
        <v>0</v>
      </c>
      <c r="F190" s="42">
        <v>0</v>
      </c>
      <c r="G190" s="42">
        <v>0</v>
      </c>
      <c r="H190" s="160" t="s">
        <v>787</v>
      </c>
    </row>
    <row r="191" spans="1:8" ht="22.5" x14ac:dyDescent="0.2">
      <c r="A191" s="40" t="s">
        <v>906</v>
      </c>
      <c r="B191" s="38" t="s">
        <v>907</v>
      </c>
      <c r="C191" s="42">
        <v>9458.1299999999992</v>
      </c>
      <c r="D191" s="42">
        <v>9458.1299999999992</v>
      </c>
      <c r="E191" s="42">
        <v>0</v>
      </c>
      <c r="F191" s="42">
        <v>0</v>
      </c>
      <c r="G191" s="42">
        <v>0</v>
      </c>
      <c r="H191" s="160" t="s">
        <v>787</v>
      </c>
    </row>
    <row r="192" spans="1:8" ht="22.5" x14ac:dyDescent="0.2">
      <c r="A192" s="40" t="s">
        <v>908</v>
      </c>
      <c r="B192" s="38" t="s">
        <v>909</v>
      </c>
      <c r="C192" s="42">
        <v>30448</v>
      </c>
      <c r="D192" s="42">
        <v>30448</v>
      </c>
      <c r="E192" s="42">
        <v>0</v>
      </c>
      <c r="F192" s="42">
        <v>0</v>
      </c>
      <c r="G192" s="42">
        <v>0</v>
      </c>
      <c r="H192" s="160" t="s">
        <v>787</v>
      </c>
    </row>
    <row r="193" spans="1:8" ht="22.5" x14ac:dyDescent="0.2">
      <c r="A193" s="40" t="s">
        <v>773</v>
      </c>
      <c r="B193" s="38" t="s">
        <v>774</v>
      </c>
      <c r="C193" s="42">
        <v>6635.2</v>
      </c>
      <c r="D193" s="42">
        <v>6635.2</v>
      </c>
      <c r="E193" s="42">
        <v>0</v>
      </c>
      <c r="F193" s="42">
        <v>0</v>
      </c>
      <c r="G193" s="42">
        <v>0</v>
      </c>
      <c r="H193" s="160" t="s">
        <v>787</v>
      </c>
    </row>
    <row r="194" spans="1:8" ht="22.5" x14ac:dyDescent="0.2">
      <c r="A194" s="40" t="s">
        <v>910</v>
      </c>
      <c r="B194" s="38" t="s">
        <v>911</v>
      </c>
      <c r="C194" s="42">
        <v>720</v>
      </c>
      <c r="D194" s="42">
        <v>720</v>
      </c>
      <c r="E194" s="42">
        <v>0</v>
      </c>
      <c r="F194" s="42">
        <v>0</v>
      </c>
      <c r="G194" s="42">
        <v>0</v>
      </c>
      <c r="H194" s="160" t="s">
        <v>787</v>
      </c>
    </row>
    <row r="195" spans="1:8" ht="22.5" x14ac:dyDescent="0.2">
      <c r="A195" s="40" t="s">
        <v>912</v>
      </c>
      <c r="B195" s="38" t="s">
        <v>913</v>
      </c>
      <c r="C195" s="42">
        <v>3251</v>
      </c>
      <c r="D195" s="42">
        <v>3251</v>
      </c>
      <c r="E195" s="42">
        <v>0</v>
      </c>
      <c r="F195" s="42">
        <v>0</v>
      </c>
      <c r="G195" s="42">
        <v>0</v>
      </c>
      <c r="H195" s="160" t="s">
        <v>787</v>
      </c>
    </row>
    <row r="196" spans="1:8" ht="22.5" x14ac:dyDescent="0.2">
      <c r="A196" s="40" t="s">
        <v>914</v>
      </c>
      <c r="B196" s="38" t="s">
        <v>915</v>
      </c>
      <c r="C196" s="42">
        <v>30824.27</v>
      </c>
      <c r="D196" s="42">
        <v>30824.27</v>
      </c>
      <c r="E196" s="42">
        <v>0</v>
      </c>
      <c r="F196" s="42">
        <v>0</v>
      </c>
      <c r="G196" s="42">
        <v>0</v>
      </c>
      <c r="H196" s="160" t="s">
        <v>787</v>
      </c>
    </row>
    <row r="197" spans="1:8" ht="22.5" x14ac:dyDescent="0.2">
      <c r="A197" s="40" t="s">
        <v>916</v>
      </c>
      <c r="B197" s="38" t="s">
        <v>917</v>
      </c>
      <c r="C197" s="42">
        <v>1554618</v>
      </c>
      <c r="D197" s="42">
        <v>1554618</v>
      </c>
      <c r="E197" s="42">
        <v>0</v>
      </c>
      <c r="F197" s="42">
        <v>0</v>
      </c>
      <c r="G197" s="42">
        <v>0</v>
      </c>
      <c r="H197" s="160" t="s">
        <v>787</v>
      </c>
    </row>
    <row r="198" spans="1:8" ht="22.5" x14ac:dyDescent="0.2">
      <c r="A198" s="40" t="s">
        <v>918</v>
      </c>
      <c r="B198" s="38" t="s">
        <v>919</v>
      </c>
      <c r="C198" s="42">
        <v>7500</v>
      </c>
      <c r="D198" s="42">
        <v>7500</v>
      </c>
      <c r="E198" s="42">
        <v>0</v>
      </c>
      <c r="F198" s="42">
        <v>0</v>
      </c>
      <c r="G198" s="42">
        <v>0</v>
      </c>
      <c r="H198" s="160" t="s">
        <v>787</v>
      </c>
    </row>
    <row r="199" spans="1:8" ht="22.5" x14ac:dyDescent="0.2">
      <c r="A199" s="40" t="s">
        <v>920</v>
      </c>
      <c r="B199" s="38" t="s">
        <v>921</v>
      </c>
      <c r="C199" s="42">
        <v>2088</v>
      </c>
      <c r="D199" s="42">
        <v>2088</v>
      </c>
      <c r="E199" s="42">
        <v>0</v>
      </c>
      <c r="F199" s="42">
        <v>0</v>
      </c>
      <c r="G199" s="42">
        <v>0</v>
      </c>
      <c r="H199" s="160" t="s">
        <v>787</v>
      </c>
    </row>
    <row r="200" spans="1:8" ht="22.5" x14ac:dyDescent="0.2">
      <c r="A200" s="40" t="s">
        <v>922</v>
      </c>
      <c r="B200" s="38" t="s">
        <v>923</v>
      </c>
      <c r="C200" s="42">
        <v>9188.56</v>
      </c>
      <c r="D200" s="42">
        <v>9188.56</v>
      </c>
      <c r="E200" s="42">
        <v>0</v>
      </c>
      <c r="F200" s="42">
        <v>0</v>
      </c>
      <c r="G200" s="42">
        <v>0</v>
      </c>
      <c r="H200" s="160" t="s">
        <v>787</v>
      </c>
    </row>
    <row r="201" spans="1:8" ht="22.5" x14ac:dyDescent="0.2">
      <c r="A201" s="40" t="s">
        <v>924</v>
      </c>
      <c r="B201" s="38" t="s">
        <v>925</v>
      </c>
      <c r="C201" s="42">
        <v>4850</v>
      </c>
      <c r="D201" s="42">
        <v>4850</v>
      </c>
      <c r="E201" s="42">
        <v>0</v>
      </c>
      <c r="F201" s="42">
        <v>0</v>
      </c>
      <c r="G201" s="42">
        <v>0</v>
      </c>
      <c r="H201" s="160" t="s">
        <v>787</v>
      </c>
    </row>
    <row r="202" spans="1:8" ht="22.5" x14ac:dyDescent="0.2">
      <c r="A202" s="40" t="s">
        <v>926</v>
      </c>
      <c r="B202" s="38" t="s">
        <v>927</v>
      </c>
      <c r="C202" s="42">
        <v>4744</v>
      </c>
      <c r="D202" s="42">
        <v>4744</v>
      </c>
      <c r="E202" s="42">
        <v>0</v>
      </c>
      <c r="F202" s="42">
        <v>0</v>
      </c>
      <c r="G202" s="42">
        <v>0</v>
      </c>
      <c r="H202" s="160" t="s">
        <v>787</v>
      </c>
    </row>
    <row r="203" spans="1:8" ht="22.5" x14ac:dyDescent="0.2">
      <c r="A203" s="40" t="s">
        <v>928</v>
      </c>
      <c r="B203" s="38" t="s">
        <v>929</v>
      </c>
      <c r="C203" s="42">
        <v>1279.01</v>
      </c>
      <c r="D203" s="42">
        <v>1279.01</v>
      </c>
      <c r="E203" s="42">
        <v>0</v>
      </c>
      <c r="F203" s="42">
        <v>0</v>
      </c>
      <c r="G203" s="42">
        <v>0</v>
      </c>
      <c r="H203" s="160" t="s">
        <v>787</v>
      </c>
    </row>
    <row r="204" spans="1:8" ht="22.5" x14ac:dyDescent="0.2">
      <c r="A204" s="40" t="s">
        <v>930</v>
      </c>
      <c r="B204" s="38" t="s">
        <v>931</v>
      </c>
      <c r="C204" s="42">
        <v>33908.699999999997</v>
      </c>
      <c r="D204" s="42">
        <v>33908.699999999997</v>
      </c>
      <c r="E204" s="42">
        <v>0</v>
      </c>
      <c r="F204" s="42">
        <v>0</v>
      </c>
      <c r="G204" s="42">
        <v>0</v>
      </c>
      <c r="H204" s="160" t="s">
        <v>787</v>
      </c>
    </row>
    <row r="205" spans="1:8" ht="22.5" x14ac:dyDescent="0.2">
      <c r="A205" s="40" t="s">
        <v>775</v>
      </c>
      <c r="B205" s="38" t="s">
        <v>776</v>
      </c>
      <c r="C205" s="42">
        <v>62579.89</v>
      </c>
      <c r="D205" s="42">
        <v>62579.89</v>
      </c>
      <c r="E205" s="42">
        <v>0</v>
      </c>
      <c r="F205" s="42">
        <v>0</v>
      </c>
      <c r="G205" s="42">
        <v>0</v>
      </c>
      <c r="H205" s="160" t="s">
        <v>787</v>
      </c>
    </row>
    <row r="206" spans="1:8" ht="22.5" x14ac:dyDescent="0.2">
      <c r="A206" s="40" t="s">
        <v>932</v>
      </c>
      <c r="B206" s="38" t="s">
        <v>933</v>
      </c>
      <c r="C206" s="42">
        <v>4000</v>
      </c>
      <c r="D206" s="42">
        <v>4000</v>
      </c>
      <c r="E206" s="42">
        <v>0</v>
      </c>
      <c r="F206" s="42">
        <v>0</v>
      </c>
      <c r="G206" s="42">
        <v>0</v>
      </c>
      <c r="H206" s="160" t="s">
        <v>787</v>
      </c>
    </row>
    <row r="207" spans="1:8" ht="22.5" x14ac:dyDescent="0.2">
      <c r="A207" s="40" t="s">
        <v>846</v>
      </c>
      <c r="B207" s="38" t="s">
        <v>847</v>
      </c>
      <c r="C207" s="42">
        <v>15456.88</v>
      </c>
      <c r="D207" s="42">
        <v>15456.88</v>
      </c>
      <c r="E207" s="42">
        <v>0</v>
      </c>
      <c r="F207" s="42">
        <v>0</v>
      </c>
      <c r="G207" s="42">
        <v>0</v>
      </c>
      <c r="H207" s="160" t="s">
        <v>787</v>
      </c>
    </row>
    <row r="208" spans="1:8" ht="22.5" x14ac:dyDescent="0.2">
      <c r="A208" s="40" t="s">
        <v>777</v>
      </c>
      <c r="B208" s="38" t="s">
        <v>778</v>
      </c>
      <c r="C208" s="42">
        <v>0.04</v>
      </c>
      <c r="D208" s="42">
        <v>0.04</v>
      </c>
      <c r="E208" s="42">
        <v>0</v>
      </c>
      <c r="F208" s="42">
        <v>0</v>
      </c>
      <c r="G208" s="42">
        <v>0</v>
      </c>
      <c r="H208" s="160" t="s">
        <v>787</v>
      </c>
    </row>
    <row r="209" spans="1:8" ht="22.5" x14ac:dyDescent="0.2">
      <c r="A209" s="40" t="s">
        <v>779</v>
      </c>
      <c r="B209" s="38" t="s">
        <v>780</v>
      </c>
      <c r="C209" s="42">
        <v>20818.3</v>
      </c>
      <c r="D209" s="42">
        <v>20818.3</v>
      </c>
      <c r="E209" s="42">
        <v>0</v>
      </c>
      <c r="F209" s="42">
        <v>0</v>
      </c>
      <c r="G209" s="42">
        <v>0</v>
      </c>
      <c r="H209" s="160" t="s">
        <v>787</v>
      </c>
    </row>
    <row r="210" spans="1:8" ht="22.5" x14ac:dyDescent="0.2">
      <c r="A210" s="40" t="s">
        <v>934</v>
      </c>
      <c r="B210" s="38" t="s">
        <v>935</v>
      </c>
      <c r="C210" s="42">
        <v>1035</v>
      </c>
      <c r="D210" s="42">
        <v>1035</v>
      </c>
      <c r="E210" s="42">
        <v>0</v>
      </c>
      <c r="F210" s="42">
        <v>0</v>
      </c>
      <c r="G210" s="42">
        <v>0</v>
      </c>
      <c r="H210" s="160" t="s">
        <v>787</v>
      </c>
    </row>
    <row r="211" spans="1:8" ht="22.5" x14ac:dyDescent="0.2">
      <c r="A211" s="40" t="s">
        <v>936</v>
      </c>
      <c r="B211" s="38" t="s">
        <v>937</v>
      </c>
      <c r="C211" s="42">
        <v>931.5</v>
      </c>
      <c r="D211" s="42">
        <v>931.5</v>
      </c>
      <c r="E211" s="42">
        <v>0</v>
      </c>
      <c r="F211" s="42">
        <v>0</v>
      </c>
      <c r="G211" s="42">
        <v>0</v>
      </c>
      <c r="H211" s="160" t="s">
        <v>787</v>
      </c>
    </row>
    <row r="212" spans="1:8" ht="22.5" x14ac:dyDescent="0.2">
      <c r="A212" s="40" t="s">
        <v>938</v>
      </c>
      <c r="B212" s="38" t="s">
        <v>939</v>
      </c>
      <c r="C212" s="42">
        <v>1293.75</v>
      </c>
      <c r="D212" s="42">
        <v>1293.75</v>
      </c>
      <c r="E212" s="42">
        <v>0</v>
      </c>
      <c r="F212" s="42">
        <v>0</v>
      </c>
      <c r="G212" s="42">
        <v>0</v>
      </c>
      <c r="H212" s="160" t="s">
        <v>787</v>
      </c>
    </row>
    <row r="213" spans="1:8" ht="22.5" x14ac:dyDescent="0.2">
      <c r="A213" s="40" t="s">
        <v>940</v>
      </c>
      <c r="B213" s="38" t="s">
        <v>941</v>
      </c>
      <c r="C213" s="42">
        <v>362.25</v>
      </c>
      <c r="D213" s="42">
        <v>362.25</v>
      </c>
      <c r="E213" s="42">
        <v>0</v>
      </c>
      <c r="F213" s="42">
        <v>0</v>
      </c>
      <c r="G213" s="42">
        <v>0</v>
      </c>
      <c r="H213" s="160" t="s">
        <v>787</v>
      </c>
    </row>
    <row r="214" spans="1:8" ht="22.5" x14ac:dyDescent="0.2">
      <c r="A214" s="40" t="s">
        <v>781</v>
      </c>
      <c r="B214" s="38" t="s">
        <v>782</v>
      </c>
      <c r="C214" s="42">
        <v>9789.41</v>
      </c>
      <c r="D214" s="42">
        <v>9789.41</v>
      </c>
      <c r="E214" s="42">
        <v>0</v>
      </c>
      <c r="F214" s="42">
        <v>0</v>
      </c>
      <c r="G214" s="42">
        <v>0</v>
      </c>
      <c r="H214" s="160" t="s">
        <v>787</v>
      </c>
    </row>
    <row r="215" spans="1:8" ht="22.5" x14ac:dyDescent="0.2">
      <c r="A215" s="40" t="s">
        <v>942</v>
      </c>
      <c r="B215" s="38" t="s">
        <v>943</v>
      </c>
      <c r="C215" s="42">
        <v>2794.5</v>
      </c>
      <c r="D215" s="42">
        <v>2794.5</v>
      </c>
      <c r="E215" s="42">
        <v>0</v>
      </c>
      <c r="F215" s="42">
        <v>0</v>
      </c>
      <c r="G215" s="42">
        <v>0</v>
      </c>
      <c r="H215" s="160" t="s">
        <v>787</v>
      </c>
    </row>
    <row r="216" spans="1:8" ht="22.5" x14ac:dyDescent="0.2">
      <c r="A216" s="40" t="s">
        <v>783</v>
      </c>
      <c r="B216" s="38" t="s">
        <v>784</v>
      </c>
      <c r="C216" s="42">
        <v>1449</v>
      </c>
      <c r="D216" s="42">
        <v>1449</v>
      </c>
      <c r="E216" s="42">
        <v>0</v>
      </c>
      <c r="F216" s="42">
        <v>0</v>
      </c>
      <c r="G216" s="42">
        <v>0</v>
      </c>
      <c r="H216" s="160" t="s">
        <v>787</v>
      </c>
    </row>
    <row r="217" spans="1:8" ht="22.5" x14ac:dyDescent="0.2">
      <c r="A217" s="40" t="s">
        <v>785</v>
      </c>
      <c r="B217" s="38" t="s">
        <v>786</v>
      </c>
      <c r="C217" s="42">
        <v>1086.75</v>
      </c>
      <c r="D217" s="42">
        <v>1086.75</v>
      </c>
      <c r="E217" s="42">
        <v>0</v>
      </c>
      <c r="F217" s="42">
        <v>0</v>
      </c>
      <c r="G217" s="42">
        <v>0</v>
      </c>
      <c r="H217" s="160" t="s">
        <v>787</v>
      </c>
    </row>
    <row r="218" spans="1:8" ht="22.5" x14ac:dyDescent="0.2">
      <c r="A218" s="40" t="s">
        <v>944</v>
      </c>
      <c r="B218" s="38" t="s">
        <v>945</v>
      </c>
      <c r="C218" s="42">
        <v>22713.8</v>
      </c>
      <c r="D218" s="42">
        <v>22713.8</v>
      </c>
      <c r="E218" s="42">
        <v>0</v>
      </c>
      <c r="F218" s="42">
        <v>0</v>
      </c>
      <c r="G218" s="42">
        <v>0</v>
      </c>
      <c r="H218" s="160" t="s">
        <v>787</v>
      </c>
    </row>
    <row r="219" spans="1:8" ht="22.5" x14ac:dyDescent="0.2">
      <c r="A219" s="40" t="s">
        <v>848</v>
      </c>
      <c r="B219" s="38" t="s">
        <v>849</v>
      </c>
      <c r="C219" s="42">
        <v>0.04</v>
      </c>
      <c r="D219" s="42">
        <v>0.04</v>
      </c>
      <c r="E219" s="42">
        <v>0</v>
      </c>
      <c r="F219" s="42">
        <v>0</v>
      </c>
      <c r="G219" s="42">
        <v>0</v>
      </c>
      <c r="H219" s="160" t="s">
        <v>787</v>
      </c>
    </row>
    <row r="220" spans="1:8" ht="22.5" x14ac:dyDescent="0.2">
      <c r="A220" s="40" t="s">
        <v>850</v>
      </c>
      <c r="B220" s="38" t="s">
        <v>851</v>
      </c>
      <c r="C220" s="42">
        <v>0.05</v>
      </c>
      <c r="D220" s="42">
        <v>0.05</v>
      </c>
      <c r="E220" s="42">
        <v>0</v>
      </c>
      <c r="F220" s="42">
        <v>0</v>
      </c>
      <c r="G220" s="42">
        <v>0</v>
      </c>
      <c r="H220" s="160" t="s">
        <v>787</v>
      </c>
    </row>
    <row r="221" spans="1:8" ht="22.5" x14ac:dyDescent="0.2">
      <c r="A221" s="40" t="s">
        <v>852</v>
      </c>
      <c r="B221" s="38" t="s">
        <v>853</v>
      </c>
      <c r="C221" s="42">
        <v>-0.04</v>
      </c>
      <c r="D221" s="42">
        <v>-0.04</v>
      </c>
      <c r="E221" s="42">
        <v>0</v>
      </c>
      <c r="F221" s="42">
        <v>0</v>
      </c>
      <c r="G221" s="42">
        <v>0</v>
      </c>
      <c r="H221" s="160" t="s">
        <v>787</v>
      </c>
    </row>
    <row r="222" spans="1:8" ht="22.5" x14ac:dyDescent="0.2">
      <c r="A222" s="40" t="s">
        <v>946</v>
      </c>
      <c r="B222" s="38" t="s">
        <v>947</v>
      </c>
      <c r="C222" s="42">
        <v>258.75</v>
      </c>
      <c r="D222" s="42">
        <v>258.75</v>
      </c>
      <c r="E222" s="42">
        <v>0</v>
      </c>
      <c r="F222" s="42">
        <v>0</v>
      </c>
      <c r="G222" s="42">
        <v>0</v>
      </c>
      <c r="H222" s="160" t="s">
        <v>787</v>
      </c>
    </row>
    <row r="223" spans="1:8" ht="22.5" x14ac:dyDescent="0.2">
      <c r="A223" s="40" t="s">
        <v>948</v>
      </c>
      <c r="B223" s="38" t="s">
        <v>949</v>
      </c>
      <c r="C223" s="42">
        <v>40613.65</v>
      </c>
      <c r="D223" s="42">
        <v>40613.65</v>
      </c>
      <c r="E223" s="42">
        <v>0</v>
      </c>
      <c r="F223" s="42">
        <v>0</v>
      </c>
      <c r="G223" s="42">
        <v>0</v>
      </c>
      <c r="H223" s="160" t="s">
        <v>787</v>
      </c>
    </row>
    <row r="224" spans="1:8" ht="22.5" x14ac:dyDescent="0.2">
      <c r="A224" s="40" t="s">
        <v>950</v>
      </c>
      <c r="B224" s="38" t="s">
        <v>951</v>
      </c>
      <c r="C224" s="42">
        <v>4140</v>
      </c>
      <c r="D224" s="42">
        <v>4140</v>
      </c>
      <c r="E224" s="42">
        <v>0</v>
      </c>
      <c r="F224" s="42">
        <v>0</v>
      </c>
      <c r="G224" s="42">
        <v>0</v>
      </c>
      <c r="H224" s="160" t="s">
        <v>787</v>
      </c>
    </row>
    <row r="225" spans="1:8" ht="22.5" x14ac:dyDescent="0.2">
      <c r="A225" s="40" t="s">
        <v>952</v>
      </c>
      <c r="B225" s="38" t="s">
        <v>953</v>
      </c>
      <c r="C225" s="42">
        <v>4475</v>
      </c>
      <c r="D225" s="42">
        <v>4475</v>
      </c>
      <c r="E225" s="42">
        <v>0</v>
      </c>
      <c r="F225" s="42">
        <v>0</v>
      </c>
      <c r="G225" s="42">
        <v>0</v>
      </c>
      <c r="H225" s="160" t="s">
        <v>787</v>
      </c>
    </row>
    <row r="226" spans="1:8" ht="22.5" x14ac:dyDescent="0.2">
      <c r="A226" s="40" t="s">
        <v>876</v>
      </c>
      <c r="B226" s="38" t="s">
        <v>877</v>
      </c>
      <c r="C226" s="42">
        <v>362.25</v>
      </c>
      <c r="D226" s="42">
        <v>362.25</v>
      </c>
      <c r="E226" s="42">
        <v>0</v>
      </c>
      <c r="F226" s="42">
        <v>0</v>
      </c>
      <c r="G226" s="42">
        <v>0</v>
      </c>
      <c r="H226" s="160" t="s">
        <v>787</v>
      </c>
    </row>
    <row r="227" spans="1:8" ht="22.5" x14ac:dyDescent="0.2">
      <c r="A227" s="40" t="s">
        <v>954</v>
      </c>
      <c r="B227" s="38" t="s">
        <v>955</v>
      </c>
      <c r="C227" s="42">
        <v>1035</v>
      </c>
      <c r="D227" s="42">
        <v>1035</v>
      </c>
      <c r="E227" s="42">
        <v>0</v>
      </c>
      <c r="F227" s="42">
        <v>0</v>
      </c>
      <c r="G227" s="42">
        <v>0</v>
      </c>
      <c r="H227" s="160" t="s">
        <v>787</v>
      </c>
    </row>
    <row r="228" spans="1:8" ht="22.5" x14ac:dyDescent="0.2">
      <c r="A228" s="40" t="s">
        <v>956</v>
      </c>
      <c r="B228" s="38" t="s">
        <v>957</v>
      </c>
      <c r="C228" s="42">
        <v>3260.25</v>
      </c>
      <c r="D228" s="42">
        <v>3260.25</v>
      </c>
      <c r="E228" s="42">
        <v>0</v>
      </c>
      <c r="F228" s="42">
        <v>0</v>
      </c>
      <c r="G228" s="42">
        <v>0</v>
      </c>
      <c r="H228" s="160" t="s">
        <v>787</v>
      </c>
    </row>
    <row r="229" spans="1:8" ht="22.5" x14ac:dyDescent="0.2">
      <c r="A229" s="40" t="s">
        <v>958</v>
      </c>
      <c r="B229" s="38" t="s">
        <v>959</v>
      </c>
      <c r="C229" s="42">
        <v>2779884.36</v>
      </c>
      <c r="D229" s="42">
        <v>2779884.36</v>
      </c>
      <c r="E229" s="42">
        <v>0</v>
      </c>
      <c r="F229" s="42">
        <v>0</v>
      </c>
      <c r="G229" s="42">
        <v>0</v>
      </c>
      <c r="H229" s="160" t="s">
        <v>787</v>
      </c>
    </row>
    <row r="230" spans="1:8" ht="22.5" x14ac:dyDescent="0.2">
      <c r="A230" s="40" t="s">
        <v>960</v>
      </c>
      <c r="B230" s="38" t="s">
        <v>961</v>
      </c>
      <c r="C230" s="42">
        <v>119248</v>
      </c>
      <c r="D230" s="42">
        <v>119248</v>
      </c>
      <c r="E230" s="42">
        <v>0</v>
      </c>
      <c r="F230" s="42">
        <v>0</v>
      </c>
      <c r="G230" s="42">
        <v>0</v>
      </c>
      <c r="H230" s="160" t="s">
        <v>787</v>
      </c>
    </row>
    <row r="231" spans="1:8" ht="22.5" x14ac:dyDescent="0.2">
      <c r="A231" s="40" t="s">
        <v>962</v>
      </c>
      <c r="B231" s="38" t="s">
        <v>963</v>
      </c>
      <c r="C231" s="42">
        <v>64250.64</v>
      </c>
      <c r="D231" s="42">
        <v>64250.64</v>
      </c>
      <c r="E231" s="42">
        <v>0</v>
      </c>
      <c r="F231" s="42">
        <v>0</v>
      </c>
      <c r="G231" s="42">
        <v>0</v>
      </c>
      <c r="H231" s="160" t="s">
        <v>787</v>
      </c>
    </row>
    <row r="232" spans="1:8" ht="22.5" x14ac:dyDescent="0.2">
      <c r="A232" s="40" t="s">
        <v>964</v>
      </c>
      <c r="B232" s="38" t="s">
        <v>965</v>
      </c>
      <c r="C232" s="42">
        <v>154567.67999999999</v>
      </c>
      <c r="D232" s="42">
        <v>154567.67999999999</v>
      </c>
      <c r="E232" s="42">
        <v>0</v>
      </c>
      <c r="F232" s="42">
        <v>0</v>
      </c>
      <c r="G232" s="42">
        <v>0</v>
      </c>
      <c r="H232" s="160" t="s">
        <v>787</v>
      </c>
    </row>
    <row r="233" spans="1:8" ht="22.5" x14ac:dyDescent="0.2">
      <c r="A233" s="40" t="s">
        <v>966</v>
      </c>
      <c r="B233" s="38" t="s">
        <v>967</v>
      </c>
      <c r="C233" s="42">
        <v>172744.18</v>
      </c>
      <c r="D233" s="42">
        <v>172744.18</v>
      </c>
      <c r="E233" s="42">
        <v>0</v>
      </c>
      <c r="F233" s="42">
        <v>0</v>
      </c>
      <c r="G233" s="42">
        <v>0</v>
      </c>
      <c r="H233" s="160" t="s">
        <v>787</v>
      </c>
    </row>
    <row r="234" spans="1:8" x14ac:dyDescent="0.2">
      <c r="A234" s="40">
        <v>2114</v>
      </c>
      <c r="B234" s="38" t="s">
        <v>169</v>
      </c>
      <c r="C234" s="159">
        <v>0</v>
      </c>
      <c r="D234" s="159">
        <v>0</v>
      </c>
      <c r="E234" s="42">
        <v>0</v>
      </c>
      <c r="F234" s="42">
        <v>0</v>
      </c>
      <c r="G234" s="42">
        <v>0</v>
      </c>
    </row>
    <row r="235" spans="1:8" x14ac:dyDescent="0.2">
      <c r="A235" s="40">
        <v>2115</v>
      </c>
      <c r="B235" s="38" t="s">
        <v>170</v>
      </c>
      <c r="C235" s="159">
        <v>0</v>
      </c>
      <c r="D235" s="159">
        <v>0</v>
      </c>
      <c r="E235" s="42">
        <v>0</v>
      </c>
      <c r="F235" s="42">
        <v>0</v>
      </c>
      <c r="G235" s="42">
        <v>0</v>
      </c>
    </row>
    <row r="236" spans="1:8" x14ac:dyDescent="0.2">
      <c r="A236" s="40">
        <v>2116</v>
      </c>
      <c r="B236" s="38" t="s">
        <v>171</v>
      </c>
      <c r="C236" s="159">
        <v>0</v>
      </c>
      <c r="D236" s="159">
        <v>0</v>
      </c>
      <c r="E236" s="42">
        <v>0</v>
      </c>
      <c r="F236" s="42">
        <v>0</v>
      </c>
      <c r="G236" s="42">
        <v>0</v>
      </c>
    </row>
    <row r="237" spans="1:8" x14ac:dyDescent="0.2">
      <c r="A237" s="179">
        <v>2117</v>
      </c>
      <c r="B237" s="180" t="s">
        <v>172</v>
      </c>
      <c r="C237" s="181">
        <f>+C238</f>
        <v>37784.630000000005</v>
      </c>
      <c r="D237" s="181">
        <f t="shared" ref="D237:G237" si="20">+D238</f>
        <v>37784.630000000005</v>
      </c>
      <c r="E237" s="181">
        <f t="shared" si="20"/>
        <v>0</v>
      </c>
      <c r="F237" s="181">
        <f t="shared" si="20"/>
        <v>0</v>
      </c>
      <c r="G237" s="181">
        <f t="shared" si="20"/>
        <v>0</v>
      </c>
      <c r="H237" s="183"/>
    </row>
    <row r="238" spans="1:8" x14ac:dyDescent="0.2">
      <c r="A238" s="185" t="s">
        <v>788</v>
      </c>
      <c r="B238" s="183" t="s">
        <v>789</v>
      </c>
      <c r="C238" s="181">
        <f>SUM(C239:C241)</f>
        <v>37784.630000000005</v>
      </c>
      <c r="D238" s="181">
        <f>SUM(D239:D241)</f>
        <v>37784.630000000005</v>
      </c>
      <c r="E238" s="181">
        <f t="shared" ref="E238:G238" si="21">SUM(E239:E241)</f>
        <v>0</v>
      </c>
      <c r="F238" s="181">
        <f t="shared" si="21"/>
        <v>0</v>
      </c>
      <c r="G238" s="181">
        <f t="shared" si="21"/>
        <v>0</v>
      </c>
      <c r="H238" s="183"/>
    </row>
    <row r="239" spans="1:8" ht="22.5" x14ac:dyDescent="0.2">
      <c r="A239" s="40" t="s">
        <v>790</v>
      </c>
      <c r="B239" s="38" t="s">
        <v>878</v>
      </c>
      <c r="C239" s="42">
        <v>16532.740000000002</v>
      </c>
      <c r="D239" s="42">
        <v>16532.740000000002</v>
      </c>
      <c r="E239" s="42">
        <v>0</v>
      </c>
      <c r="F239" s="42">
        <v>0</v>
      </c>
      <c r="G239" s="42">
        <v>0</v>
      </c>
      <c r="H239" s="160" t="s">
        <v>787</v>
      </c>
    </row>
    <row r="240" spans="1:8" ht="22.5" x14ac:dyDescent="0.2">
      <c r="A240" s="40" t="s">
        <v>791</v>
      </c>
      <c r="B240" s="38" t="s">
        <v>792</v>
      </c>
      <c r="C240" s="42">
        <v>4185.17</v>
      </c>
      <c r="D240" s="42">
        <v>4185.17</v>
      </c>
      <c r="E240" s="42">
        <v>0</v>
      </c>
      <c r="F240" s="42">
        <v>0</v>
      </c>
      <c r="G240" s="42">
        <v>0</v>
      </c>
      <c r="H240" s="160" t="s">
        <v>787</v>
      </c>
    </row>
    <row r="241" spans="1:8" x14ac:dyDescent="0.2">
      <c r="A241" s="40" t="s">
        <v>793</v>
      </c>
      <c r="B241" s="38" t="s">
        <v>856</v>
      </c>
      <c r="C241" s="42">
        <v>17066.72</v>
      </c>
      <c r="D241" s="42">
        <v>17066.72</v>
      </c>
      <c r="E241" s="42">
        <v>0</v>
      </c>
      <c r="F241" s="42">
        <v>0</v>
      </c>
      <c r="G241" s="42">
        <v>0</v>
      </c>
      <c r="H241" s="160"/>
    </row>
    <row r="242" spans="1:8" x14ac:dyDescent="0.2">
      <c r="A242" s="40">
        <v>2118</v>
      </c>
      <c r="B242" s="38" t="s">
        <v>173</v>
      </c>
      <c r="C242" s="159">
        <v>0</v>
      </c>
      <c r="D242" s="159">
        <v>0</v>
      </c>
      <c r="E242" s="42">
        <v>0</v>
      </c>
      <c r="F242" s="42">
        <v>0</v>
      </c>
      <c r="G242" s="42">
        <v>0</v>
      </c>
    </row>
    <row r="243" spans="1:8" x14ac:dyDescent="0.2">
      <c r="A243" s="179">
        <v>2119</v>
      </c>
      <c r="B243" s="180" t="s">
        <v>174</v>
      </c>
      <c r="C243" s="181">
        <f>+C244</f>
        <v>15070.35</v>
      </c>
      <c r="D243" s="181">
        <f t="shared" ref="D243:G243" si="22">+D244</f>
        <v>15070.35</v>
      </c>
      <c r="E243" s="181">
        <f t="shared" si="22"/>
        <v>0</v>
      </c>
      <c r="F243" s="181">
        <f t="shared" si="22"/>
        <v>0</v>
      </c>
      <c r="G243" s="181">
        <f t="shared" si="22"/>
        <v>0</v>
      </c>
    </row>
    <row r="244" spans="1:8" x14ac:dyDescent="0.2">
      <c r="A244" s="185" t="s">
        <v>968</v>
      </c>
      <c r="B244" s="183" t="s">
        <v>969</v>
      </c>
      <c r="C244" s="182">
        <f>SUM(C245:C246)</f>
        <v>15070.35</v>
      </c>
      <c r="D244" s="182">
        <f t="shared" ref="D244:G244" si="23">SUM(D245:D246)</f>
        <v>15070.35</v>
      </c>
      <c r="E244" s="182">
        <f t="shared" si="23"/>
        <v>0</v>
      </c>
      <c r="F244" s="182">
        <f t="shared" si="23"/>
        <v>0</v>
      </c>
      <c r="G244" s="182">
        <f t="shared" si="23"/>
        <v>0</v>
      </c>
    </row>
    <row r="245" spans="1:8" ht="22.5" x14ac:dyDescent="0.2">
      <c r="A245" s="40" t="s">
        <v>970</v>
      </c>
      <c r="B245" s="38" t="s">
        <v>971</v>
      </c>
      <c r="C245" s="42">
        <v>14910.35</v>
      </c>
      <c r="D245" s="42">
        <v>14910.35</v>
      </c>
      <c r="E245" s="42">
        <v>0</v>
      </c>
      <c r="F245" s="42">
        <v>0</v>
      </c>
      <c r="G245" s="42">
        <v>0</v>
      </c>
      <c r="H245" s="160" t="s">
        <v>787</v>
      </c>
    </row>
    <row r="246" spans="1:8" ht="22.5" x14ac:dyDescent="0.2">
      <c r="A246" s="40" t="s">
        <v>972</v>
      </c>
      <c r="B246" s="38" t="s">
        <v>973</v>
      </c>
      <c r="C246" s="42">
        <v>160</v>
      </c>
      <c r="D246" s="42">
        <v>160</v>
      </c>
      <c r="E246" s="42">
        <v>0</v>
      </c>
      <c r="F246" s="42">
        <v>0</v>
      </c>
      <c r="G246" s="42">
        <v>0</v>
      </c>
      <c r="H246" s="160" t="s">
        <v>787</v>
      </c>
    </row>
    <row r="247" spans="1:8" x14ac:dyDescent="0.2">
      <c r="A247" s="40">
        <v>2120</v>
      </c>
      <c r="B247" s="38" t="s">
        <v>175</v>
      </c>
      <c r="C247" s="159">
        <v>0</v>
      </c>
      <c r="D247" s="159">
        <v>0</v>
      </c>
      <c r="E247" s="42">
        <v>0</v>
      </c>
      <c r="F247" s="42">
        <v>0</v>
      </c>
      <c r="G247" s="42">
        <v>0</v>
      </c>
    </row>
    <row r="248" spans="1:8" x14ac:dyDescent="0.2">
      <c r="A248" s="40">
        <v>2121</v>
      </c>
      <c r="B248" s="38" t="s">
        <v>176</v>
      </c>
      <c r="C248" s="159">
        <v>0</v>
      </c>
      <c r="D248" s="159">
        <v>0</v>
      </c>
      <c r="E248" s="42">
        <v>0</v>
      </c>
      <c r="F248" s="42">
        <v>0</v>
      </c>
      <c r="G248" s="42">
        <v>0</v>
      </c>
    </row>
    <row r="249" spans="1:8" x14ac:dyDescent="0.2">
      <c r="A249" s="40">
        <v>2122</v>
      </c>
      <c r="B249" s="38" t="s">
        <v>177</v>
      </c>
      <c r="C249" s="159">
        <v>0</v>
      </c>
      <c r="D249" s="159">
        <v>0</v>
      </c>
      <c r="E249" s="42">
        <v>0</v>
      </c>
      <c r="F249" s="42">
        <v>0</v>
      </c>
      <c r="G249" s="42">
        <v>0</v>
      </c>
    </row>
    <row r="250" spans="1:8" x14ac:dyDescent="0.2">
      <c r="A250" s="40">
        <v>2129</v>
      </c>
      <c r="B250" s="38" t="s">
        <v>178</v>
      </c>
      <c r="C250" s="159">
        <v>0</v>
      </c>
      <c r="D250" s="159">
        <v>0</v>
      </c>
      <c r="E250" s="42">
        <v>0</v>
      </c>
      <c r="F250" s="42">
        <v>0</v>
      </c>
      <c r="G250" s="42">
        <v>0</v>
      </c>
    </row>
    <row r="252" spans="1:8" x14ac:dyDescent="0.2">
      <c r="A252" s="37" t="s">
        <v>179</v>
      </c>
      <c r="B252" s="37"/>
      <c r="C252" s="37"/>
      <c r="D252" s="37"/>
      <c r="E252" s="37"/>
      <c r="F252" s="37"/>
      <c r="G252" s="37"/>
      <c r="H252" s="37"/>
    </row>
    <row r="253" spans="1:8" x14ac:dyDescent="0.2">
      <c r="A253" s="39" t="s">
        <v>67</v>
      </c>
      <c r="B253" s="39" t="s">
        <v>68</v>
      </c>
      <c r="C253" s="39" t="s">
        <v>69</v>
      </c>
      <c r="D253" s="39" t="s">
        <v>180</v>
      </c>
      <c r="E253" s="39" t="s">
        <v>84</v>
      </c>
      <c r="F253" s="39"/>
      <c r="G253" s="39"/>
      <c r="H253" s="39"/>
    </row>
    <row r="254" spans="1:8" x14ac:dyDescent="0.2">
      <c r="A254" s="40">
        <v>2160</v>
      </c>
      <c r="B254" s="38" t="s">
        <v>181</v>
      </c>
      <c r="C254" s="42">
        <v>0</v>
      </c>
    </row>
    <row r="255" spans="1:8" x14ac:dyDescent="0.2">
      <c r="A255" s="40">
        <v>2161</v>
      </c>
      <c r="B255" s="38" t="s">
        <v>182</v>
      </c>
      <c r="C255" s="42">
        <v>0</v>
      </c>
    </row>
    <row r="256" spans="1:8" x14ac:dyDescent="0.2">
      <c r="A256" s="40">
        <v>2162</v>
      </c>
      <c r="B256" s="38" t="s">
        <v>183</v>
      </c>
      <c r="C256" s="42">
        <v>0</v>
      </c>
    </row>
    <row r="257" spans="1:8" x14ac:dyDescent="0.2">
      <c r="A257" s="40">
        <v>2163</v>
      </c>
      <c r="B257" s="38" t="s">
        <v>184</v>
      </c>
      <c r="C257" s="42">
        <v>0</v>
      </c>
    </row>
    <row r="258" spans="1:8" x14ac:dyDescent="0.2">
      <c r="A258" s="40">
        <v>2164</v>
      </c>
      <c r="B258" s="38" t="s">
        <v>185</v>
      </c>
      <c r="C258" s="42">
        <v>0</v>
      </c>
    </row>
    <row r="259" spans="1:8" x14ac:dyDescent="0.2">
      <c r="A259" s="40">
        <v>2165</v>
      </c>
      <c r="B259" s="38" t="s">
        <v>186</v>
      </c>
      <c r="C259" s="42">
        <v>0</v>
      </c>
    </row>
    <row r="260" spans="1:8" x14ac:dyDescent="0.2">
      <c r="A260" s="40">
        <v>2166</v>
      </c>
      <c r="B260" s="38" t="s">
        <v>187</v>
      </c>
      <c r="C260" s="42">
        <v>0</v>
      </c>
    </row>
    <row r="261" spans="1:8" x14ac:dyDescent="0.2">
      <c r="A261" s="40">
        <v>2250</v>
      </c>
      <c r="B261" s="38" t="s">
        <v>188</v>
      </c>
      <c r="C261" s="42">
        <v>0</v>
      </c>
    </row>
    <row r="262" spans="1:8" x14ac:dyDescent="0.2">
      <c r="A262" s="40">
        <v>2251</v>
      </c>
      <c r="B262" s="38" t="s">
        <v>189</v>
      </c>
      <c r="C262" s="42">
        <v>0</v>
      </c>
    </row>
    <row r="263" spans="1:8" x14ac:dyDescent="0.2">
      <c r="A263" s="40">
        <v>2252</v>
      </c>
      <c r="B263" s="38" t="s">
        <v>190</v>
      </c>
      <c r="C263" s="42">
        <v>0</v>
      </c>
    </row>
    <row r="264" spans="1:8" x14ac:dyDescent="0.2">
      <c r="A264" s="40">
        <v>2253</v>
      </c>
      <c r="B264" s="38" t="s">
        <v>191</v>
      </c>
      <c r="C264" s="42">
        <v>0</v>
      </c>
    </row>
    <row r="265" spans="1:8" x14ac:dyDescent="0.2">
      <c r="A265" s="40">
        <v>2254</v>
      </c>
      <c r="B265" s="38" t="s">
        <v>192</v>
      </c>
      <c r="C265" s="42">
        <v>0</v>
      </c>
    </row>
    <row r="266" spans="1:8" x14ac:dyDescent="0.2">
      <c r="A266" s="40">
        <v>2255</v>
      </c>
      <c r="B266" s="38" t="s">
        <v>193</v>
      </c>
      <c r="C266" s="42">
        <v>0</v>
      </c>
    </row>
    <row r="267" spans="1:8" x14ac:dyDescent="0.2">
      <c r="A267" s="40">
        <v>2256</v>
      </c>
      <c r="B267" s="38" t="s">
        <v>194</v>
      </c>
      <c r="C267" s="42">
        <v>0</v>
      </c>
    </row>
    <row r="269" spans="1:8" x14ac:dyDescent="0.2">
      <c r="A269" s="37" t="s">
        <v>195</v>
      </c>
      <c r="B269" s="37"/>
      <c r="C269" s="37"/>
      <c r="D269" s="37"/>
      <c r="E269" s="37"/>
      <c r="F269" s="37"/>
      <c r="G269" s="37"/>
      <c r="H269" s="37"/>
    </row>
    <row r="270" spans="1:8" x14ac:dyDescent="0.2">
      <c r="A270" s="41" t="s">
        <v>67</v>
      </c>
      <c r="B270" s="41" t="s">
        <v>68</v>
      </c>
      <c r="C270" s="41" t="s">
        <v>69</v>
      </c>
      <c r="D270" s="41" t="s">
        <v>180</v>
      </c>
      <c r="E270" s="41" t="s">
        <v>84</v>
      </c>
      <c r="F270" s="41"/>
      <c r="G270" s="41"/>
      <c r="H270" s="41"/>
    </row>
    <row r="271" spans="1:8" x14ac:dyDescent="0.2">
      <c r="A271" s="40">
        <v>2159</v>
      </c>
      <c r="B271" s="38" t="s">
        <v>196</v>
      </c>
      <c r="C271" s="42">
        <v>0</v>
      </c>
    </row>
    <row r="272" spans="1:8" x14ac:dyDescent="0.2">
      <c r="A272" s="40">
        <v>2199</v>
      </c>
      <c r="B272" s="38" t="s">
        <v>197</v>
      </c>
      <c r="C272" s="42">
        <v>0</v>
      </c>
    </row>
    <row r="273" spans="1:3" x14ac:dyDescent="0.2">
      <c r="A273" s="40">
        <v>2240</v>
      </c>
      <c r="B273" s="38" t="s">
        <v>198</v>
      </c>
      <c r="C273" s="42">
        <v>0</v>
      </c>
    </row>
    <row r="274" spans="1:3" x14ac:dyDescent="0.2">
      <c r="A274" s="40">
        <v>2241</v>
      </c>
      <c r="B274" s="38" t="s">
        <v>199</v>
      </c>
      <c r="C274" s="42">
        <v>0</v>
      </c>
    </row>
    <row r="275" spans="1:3" x14ac:dyDescent="0.2">
      <c r="A275" s="40">
        <v>2242</v>
      </c>
      <c r="B275" s="38" t="s">
        <v>200</v>
      </c>
      <c r="C275" s="42">
        <v>0</v>
      </c>
    </row>
    <row r="276" spans="1:3" x14ac:dyDescent="0.2">
      <c r="A276" s="40">
        <v>2249</v>
      </c>
      <c r="B276" s="38" t="s">
        <v>201</v>
      </c>
      <c r="C276" s="42">
        <v>0</v>
      </c>
    </row>
    <row r="278" spans="1:3" x14ac:dyDescent="0.2">
      <c r="B27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202</v>
      </c>
      <c r="B2" s="24" t="s">
        <v>203</v>
      </c>
    </row>
    <row r="3" spans="1:2" x14ac:dyDescent="0.2">
      <c r="A3" s="114"/>
      <c r="B3" s="12"/>
    </row>
    <row r="4" spans="1:2" ht="15" customHeight="1" x14ac:dyDescent="0.2">
      <c r="A4" s="115" t="s">
        <v>9</v>
      </c>
      <c r="B4" s="27" t="s">
        <v>204</v>
      </c>
    </row>
    <row r="5" spans="1:2" ht="15" customHeight="1" x14ac:dyDescent="0.2">
      <c r="A5" s="113"/>
      <c r="B5" s="27" t="s">
        <v>205</v>
      </c>
    </row>
    <row r="6" spans="1:2" ht="22.5" x14ac:dyDescent="0.2">
      <c r="A6" s="113"/>
      <c r="B6" s="25" t="s">
        <v>206</v>
      </c>
    </row>
    <row r="7" spans="1:2" ht="15" customHeight="1" x14ac:dyDescent="0.2">
      <c r="A7" s="113"/>
      <c r="B7" s="27" t="s">
        <v>207</v>
      </c>
    </row>
    <row r="8" spans="1:2" x14ac:dyDescent="0.2">
      <c r="A8" s="113"/>
    </row>
    <row r="9" spans="1:2" ht="15" customHeight="1" x14ac:dyDescent="0.2">
      <c r="A9" s="115" t="s">
        <v>11</v>
      </c>
      <c r="B9" s="27" t="s">
        <v>208</v>
      </c>
    </row>
    <row r="10" spans="1:2" ht="15" customHeight="1" x14ac:dyDescent="0.2">
      <c r="A10" s="113"/>
      <c r="B10" s="27" t="s">
        <v>209</v>
      </c>
    </row>
    <row r="11" spans="1:2" ht="15" customHeight="1" x14ac:dyDescent="0.2">
      <c r="A11" s="113"/>
      <c r="B11" s="27" t="s">
        <v>210</v>
      </c>
    </row>
    <row r="12" spans="1:2" ht="15" customHeight="1" x14ac:dyDescent="0.2">
      <c r="A12" s="113"/>
      <c r="B12" s="27" t="s">
        <v>211</v>
      </c>
    </row>
    <row r="13" spans="1:2" ht="15" customHeight="1" x14ac:dyDescent="0.2">
      <c r="A13" s="113"/>
      <c r="B13" s="27" t="s">
        <v>212</v>
      </c>
    </row>
    <row r="14" spans="1:2" x14ac:dyDescent="0.2">
      <c r="A14" s="113"/>
    </row>
    <row r="15" spans="1:2" ht="15" customHeight="1" x14ac:dyDescent="0.2">
      <c r="A15" s="115" t="s">
        <v>13</v>
      </c>
      <c r="B15" s="28" t="s">
        <v>213</v>
      </c>
    </row>
    <row r="16" spans="1:2" ht="15" customHeight="1" x14ac:dyDescent="0.2">
      <c r="A16" s="113"/>
      <c r="B16" s="28" t="s">
        <v>214</v>
      </c>
    </row>
    <row r="17" spans="1:2" ht="15" customHeight="1" x14ac:dyDescent="0.2">
      <c r="A17" s="113"/>
      <c r="B17" s="28" t="s">
        <v>215</v>
      </c>
    </row>
    <row r="18" spans="1:2" ht="15" customHeight="1" x14ac:dyDescent="0.2">
      <c r="A18" s="113"/>
      <c r="B18" s="27" t="s">
        <v>216</v>
      </c>
    </row>
    <row r="19" spans="1:2" ht="15" customHeight="1" x14ac:dyDescent="0.2">
      <c r="A19" s="113"/>
      <c r="B19" s="23" t="s">
        <v>217</v>
      </c>
    </row>
    <row r="20" spans="1:2" x14ac:dyDescent="0.2">
      <c r="A20" s="113"/>
    </row>
    <row r="21" spans="1:2" ht="15" customHeight="1" x14ac:dyDescent="0.2">
      <c r="A21" s="115" t="s">
        <v>15</v>
      </c>
      <c r="B21" s="1" t="s">
        <v>218</v>
      </c>
    </row>
    <row r="22" spans="1:2" ht="15" customHeight="1" x14ac:dyDescent="0.2">
      <c r="A22" s="113"/>
      <c r="B22" s="29" t="s">
        <v>219</v>
      </c>
    </row>
    <row r="23" spans="1:2" x14ac:dyDescent="0.2">
      <c r="A23" s="113"/>
    </row>
    <row r="24" spans="1:2" ht="15" customHeight="1" x14ac:dyDescent="0.2">
      <c r="A24" s="115" t="s">
        <v>17</v>
      </c>
      <c r="B24" s="23" t="s">
        <v>220</v>
      </c>
    </row>
    <row r="25" spans="1:2" ht="15" customHeight="1" x14ac:dyDescent="0.2">
      <c r="A25" s="113"/>
      <c r="B25" s="23" t="s">
        <v>221</v>
      </c>
    </row>
    <row r="26" spans="1:2" ht="15" customHeight="1" x14ac:dyDescent="0.2">
      <c r="A26" s="113"/>
      <c r="B26" s="23" t="s">
        <v>222</v>
      </c>
    </row>
    <row r="27" spans="1:2" x14ac:dyDescent="0.2">
      <c r="A27" s="113"/>
    </row>
    <row r="28" spans="1:2" ht="15" customHeight="1" x14ac:dyDescent="0.2">
      <c r="A28" s="115" t="s">
        <v>19</v>
      </c>
      <c r="B28" s="23" t="s">
        <v>223</v>
      </c>
    </row>
    <row r="29" spans="1:2" ht="15" customHeight="1" x14ac:dyDescent="0.2">
      <c r="A29" s="113"/>
      <c r="B29" s="23" t="s">
        <v>224</v>
      </c>
    </row>
    <row r="30" spans="1:2" ht="15" customHeight="1" x14ac:dyDescent="0.2">
      <c r="A30" s="113"/>
      <c r="B30" s="23" t="s">
        <v>225</v>
      </c>
    </row>
    <row r="31" spans="1:2" ht="15" customHeight="1" x14ac:dyDescent="0.2">
      <c r="A31" s="113"/>
      <c r="B31" s="30" t="s">
        <v>226</v>
      </c>
    </row>
    <row r="32" spans="1:2" x14ac:dyDescent="0.2">
      <c r="A32" s="113"/>
    </row>
    <row r="33" spans="1:2" ht="15" customHeight="1" x14ac:dyDescent="0.2">
      <c r="A33" s="115" t="s">
        <v>21</v>
      </c>
      <c r="B33" s="23" t="s">
        <v>227</v>
      </c>
    </row>
    <row r="34" spans="1:2" ht="15" customHeight="1" x14ac:dyDescent="0.2">
      <c r="A34" s="113"/>
      <c r="B34" s="23" t="s">
        <v>228</v>
      </c>
    </row>
    <row r="35" spans="1:2" x14ac:dyDescent="0.2">
      <c r="A35" s="113"/>
    </row>
    <row r="36" spans="1:2" ht="15" customHeight="1" x14ac:dyDescent="0.2">
      <c r="A36" s="115" t="s">
        <v>23</v>
      </c>
      <c r="B36" s="27" t="s">
        <v>229</v>
      </c>
    </row>
    <row r="37" spans="1:2" ht="15" customHeight="1" x14ac:dyDescent="0.2">
      <c r="A37" s="113"/>
      <c r="B37" s="27" t="s">
        <v>230</v>
      </c>
    </row>
    <row r="38" spans="1:2" ht="15" customHeight="1" x14ac:dyDescent="0.2">
      <c r="A38" s="113"/>
      <c r="B38" s="31" t="s">
        <v>231</v>
      </c>
    </row>
    <row r="39" spans="1:2" ht="15" customHeight="1" x14ac:dyDescent="0.2">
      <c r="A39" s="113"/>
      <c r="B39" s="27" t="s">
        <v>232</v>
      </c>
    </row>
    <row r="40" spans="1:2" ht="15" customHeight="1" x14ac:dyDescent="0.2">
      <c r="A40" s="113"/>
      <c r="B40" s="27" t="s">
        <v>233</v>
      </c>
    </row>
    <row r="41" spans="1:2" ht="15" customHeight="1" x14ac:dyDescent="0.2">
      <c r="A41" s="113"/>
      <c r="B41" s="27" t="s">
        <v>234</v>
      </c>
    </row>
    <row r="42" spans="1:2" x14ac:dyDescent="0.2">
      <c r="A42" s="113"/>
    </row>
    <row r="43" spans="1:2" ht="15" customHeight="1" x14ac:dyDescent="0.2">
      <c r="A43" s="115" t="s">
        <v>25</v>
      </c>
      <c r="B43" s="27" t="s">
        <v>235</v>
      </c>
    </row>
    <row r="44" spans="1:2" ht="15" customHeight="1" x14ac:dyDescent="0.2">
      <c r="A44" s="113"/>
      <c r="B44" s="27" t="s">
        <v>236</v>
      </c>
    </row>
    <row r="45" spans="1:2" ht="15" customHeight="1" x14ac:dyDescent="0.2">
      <c r="A45" s="113"/>
      <c r="B45" s="31" t="s">
        <v>237</v>
      </c>
    </row>
    <row r="46" spans="1:2" ht="15" customHeight="1" x14ac:dyDescent="0.2">
      <c r="A46" s="113"/>
      <c r="B46" s="27" t="s">
        <v>238</v>
      </c>
    </row>
    <row r="47" spans="1:2" ht="15" customHeight="1" x14ac:dyDescent="0.2">
      <c r="A47" s="113"/>
      <c r="B47" s="27" t="s">
        <v>239</v>
      </c>
    </row>
    <row r="48" spans="1:2" ht="15" customHeight="1" x14ac:dyDescent="0.2">
      <c r="A48" s="113"/>
      <c r="B48" s="27" t="s">
        <v>240</v>
      </c>
    </row>
    <row r="49" spans="1:2" x14ac:dyDescent="0.2">
      <c r="A49" s="113"/>
    </row>
    <row r="50" spans="1:2" ht="25.5" customHeight="1" x14ac:dyDescent="0.2">
      <c r="A50" s="115" t="s">
        <v>27</v>
      </c>
      <c r="B50" s="25" t="s">
        <v>241</v>
      </c>
    </row>
    <row r="51" spans="1:2" x14ac:dyDescent="0.2">
      <c r="A51" s="113"/>
    </row>
    <row r="52" spans="1:2" ht="15" customHeight="1" x14ac:dyDescent="0.2">
      <c r="A52" s="115" t="s">
        <v>29</v>
      </c>
      <c r="B52" s="27" t="s">
        <v>242</v>
      </c>
    </row>
    <row r="53" spans="1:2" x14ac:dyDescent="0.2">
      <c r="A53" s="113"/>
    </row>
    <row r="54" spans="1:2" ht="15" customHeight="1" x14ac:dyDescent="0.2">
      <c r="A54" s="115" t="s">
        <v>31</v>
      </c>
      <c r="B54" s="28" t="s">
        <v>243</v>
      </c>
    </row>
    <row r="55" spans="1:2" ht="15" customHeight="1" x14ac:dyDescent="0.2">
      <c r="A55" s="113"/>
      <c r="B55" s="28" t="s">
        <v>244</v>
      </c>
    </row>
    <row r="56" spans="1:2" ht="15" customHeight="1" x14ac:dyDescent="0.2">
      <c r="A56" s="113"/>
      <c r="B56" s="28" t="s">
        <v>245</v>
      </c>
    </row>
    <row r="57" spans="1:2" ht="15" customHeight="1" x14ac:dyDescent="0.2">
      <c r="A57" s="113"/>
      <c r="B57" s="28" t="s">
        <v>246</v>
      </c>
    </row>
    <row r="58" spans="1:2" ht="15" customHeight="1" x14ac:dyDescent="0.2">
      <c r="A58" s="113"/>
      <c r="B58" s="28" t="s">
        <v>247</v>
      </c>
    </row>
    <row r="59" spans="1:2" x14ac:dyDescent="0.2">
      <c r="A59" s="113"/>
    </row>
    <row r="60" spans="1:2" ht="15" customHeight="1" x14ac:dyDescent="0.2">
      <c r="A60" s="115" t="s">
        <v>33</v>
      </c>
      <c r="B60" s="23" t="s">
        <v>248</v>
      </c>
    </row>
    <row r="61" spans="1:2" x14ac:dyDescent="0.2">
      <c r="A61" s="113"/>
      <c r="B61" s="23"/>
    </row>
    <row r="62" spans="1:2" ht="15" customHeight="1" x14ac:dyDescent="0.2">
      <c r="A62" s="115" t="s">
        <v>35</v>
      </c>
      <c r="B62" s="27" t="s">
        <v>242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226"/>
  <sheetViews>
    <sheetView topLeftCell="A176" zoomScaleNormal="100" workbookViewId="0">
      <selection activeCell="C194" sqref="C194"/>
    </sheetView>
  </sheetViews>
  <sheetFormatPr baseColWidth="10" defaultColWidth="9.140625" defaultRowHeight="11.25" x14ac:dyDescent="0.2"/>
  <cols>
    <col min="1" max="1" width="18.5703125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6" width="10.140625" style="38" bestFit="1" customWidth="1"/>
    <col min="7" max="16384" width="9.140625" style="38"/>
  </cols>
  <sheetData>
    <row r="1" spans="1:5" s="44" customFormat="1" ht="18.95" customHeight="1" x14ac:dyDescent="0.25">
      <c r="A1" s="227" t="str">
        <f>ESF!A1</f>
        <v>ACADEMIA METROPOLITANA DE SEGURIDAD PÚBLICA DE LEÓN, GUANAJUATO</v>
      </c>
      <c r="B1" s="227"/>
      <c r="C1" s="227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227" t="s">
        <v>249</v>
      </c>
      <c r="B2" s="227"/>
      <c r="C2" s="227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227" t="str">
        <f>ESF!A3</f>
        <v>Correspondiente del 01 de Enero al 31 de Diciembre 2023</v>
      </c>
      <c r="B3" s="227"/>
      <c r="C3" s="227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250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251</v>
      </c>
      <c r="E7" s="63"/>
    </row>
    <row r="8" spans="1:5" x14ac:dyDescent="0.2">
      <c r="A8" s="191">
        <v>4100</v>
      </c>
      <c r="B8" s="192" t="s">
        <v>38</v>
      </c>
      <c r="C8" s="193">
        <f>+C9+C19+C25+C28+C34+C37+C48</f>
        <v>15139646.470000001</v>
      </c>
      <c r="D8" s="192"/>
      <c r="E8" s="198"/>
    </row>
    <row r="9" spans="1:5" x14ac:dyDescent="0.2">
      <c r="A9" s="161">
        <v>4110</v>
      </c>
      <c r="B9" s="162" t="s">
        <v>252</v>
      </c>
      <c r="C9" s="163">
        <v>0</v>
      </c>
      <c r="D9" s="162"/>
      <c r="E9" s="164"/>
    </row>
    <row r="10" spans="1:5" x14ac:dyDescent="0.2">
      <c r="A10" s="65">
        <v>4111</v>
      </c>
      <c r="B10" s="66" t="s">
        <v>253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254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255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256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257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258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259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260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261</v>
      </c>
      <c r="C18" s="69">
        <v>0</v>
      </c>
      <c r="D18" s="66"/>
      <c r="E18" s="64"/>
    </row>
    <row r="19" spans="1:5" x14ac:dyDescent="0.2">
      <c r="A19" s="161">
        <v>4120</v>
      </c>
      <c r="B19" s="162" t="s">
        <v>262</v>
      </c>
      <c r="C19" s="163">
        <v>0</v>
      </c>
      <c r="D19" s="162"/>
      <c r="E19" s="164"/>
    </row>
    <row r="20" spans="1:5" x14ac:dyDescent="0.2">
      <c r="A20" s="65">
        <v>4121</v>
      </c>
      <c r="B20" s="66" t="s">
        <v>263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264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265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266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267</v>
      </c>
      <c r="C24" s="69">
        <v>0</v>
      </c>
      <c r="D24" s="66"/>
      <c r="E24" s="64"/>
    </row>
    <row r="25" spans="1:5" x14ac:dyDescent="0.2">
      <c r="A25" s="161">
        <v>4130</v>
      </c>
      <c r="B25" s="162" t="s">
        <v>268</v>
      </c>
      <c r="C25" s="163">
        <v>0</v>
      </c>
      <c r="D25" s="162"/>
      <c r="E25" s="64"/>
    </row>
    <row r="26" spans="1:5" x14ac:dyDescent="0.2">
      <c r="A26" s="65">
        <v>4131</v>
      </c>
      <c r="B26" s="66" t="s">
        <v>269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270</v>
      </c>
      <c r="C27" s="69">
        <v>0</v>
      </c>
      <c r="D27" s="66"/>
      <c r="E27" s="64"/>
    </row>
    <row r="28" spans="1:5" x14ac:dyDescent="0.2">
      <c r="A28" s="161">
        <v>4140</v>
      </c>
      <c r="B28" s="162" t="s">
        <v>271</v>
      </c>
      <c r="C28" s="163">
        <v>0</v>
      </c>
      <c r="D28" s="162"/>
      <c r="E28" s="64"/>
    </row>
    <row r="29" spans="1:5" x14ac:dyDescent="0.2">
      <c r="A29" s="65">
        <v>4141</v>
      </c>
      <c r="B29" s="66" t="s">
        <v>272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273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274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275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276</v>
      </c>
      <c r="C33" s="69">
        <v>0</v>
      </c>
      <c r="D33" s="66"/>
      <c r="E33" s="64"/>
    </row>
    <row r="34" spans="1:5" x14ac:dyDescent="0.2">
      <c r="A34" s="161">
        <v>4150</v>
      </c>
      <c r="B34" s="162" t="s">
        <v>277</v>
      </c>
      <c r="C34" s="163">
        <v>0</v>
      </c>
      <c r="D34" s="162"/>
      <c r="E34" s="64"/>
    </row>
    <row r="35" spans="1:5" x14ac:dyDescent="0.2">
      <c r="A35" s="65">
        <v>4151</v>
      </c>
      <c r="B35" s="66" t="s">
        <v>277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278</v>
      </c>
      <c r="C36" s="69">
        <v>0</v>
      </c>
      <c r="D36" s="66"/>
      <c r="E36" s="64"/>
    </row>
    <row r="37" spans="1:5" x14ac:dyDescent="0.2">
      <c r="A37" s="191">
        <v>4160</v>
      </c>
      <c r="B37" s="192" t="s">
        <v>279</v>
      </c>
      <c r="C37" s="193">
        <f>+C38+C39+C40+C41+C42+C43+C45+C47</f>
        <v>15139646.470000001</v>
      </c>
      <c r="D37" s="192"/>
      <c r="E37" s="64"/>
    </row>
    <row r="38" spans="1:5" x14ac:dyDescent="0.2">
      <c r="A38" s="65">
        <v>4161</v>
      </c>
      <c r="B38" s="66" t="s">
        <v>280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281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282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283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284</v>
      </c>
      <c r="C42" s="69">
        <v>0</v>
      </c>
      <c r="D42" s="66"/>
      <c r="E42" s="64"/>
    </row>
    <row r="43" spans="1:5" ht="22.5" x14ac:dyDescent="0.2">
      <c r="A43" s="194">
        <v>4166</v>
      </c>
      <c r="B43" s="195" t="s">
        <v>285</v>
      </c>
      <c r="C43" s="196">
        <f>+C44</f>
        <v>2160</v>
      </c>
      <c r="D43" s="197"/>
      <c r="E43" s="64"/>
    </row>
    <row r="44" spans="1:5" x14ac:dyDescent="0.2">
      <c r="A44" s="65" t="s">
        <v>974</v>
      </c>
      <c r="B44" s="67" t="s">
        <v>975</v>
      </c>
      <c r="C44" s="69">
        <v>2160</v>
      </c>
      <c r="D44" s="66"/>
      <c r="E44" s="64"/>
    </row>
    <row r="45" spans="1:5" x14ac:dyDescent="0.2">
      <c r="A45" s="65">
        <v>4168</v>
      </c>
      <c r="B45" s="66" t="s">
        <v>286</v>
      </c>
      <c r="C45" s="69">
        <v>0</v>
      </c>
      <c r="D45" s="66"/>
      <c r="E45" s="64"/>
    </row>
    <row r="46" spans="1:5" x14ac:dyDescent="0.2">
      <c r="A46" s="191">
        <v>4169</v>
      </c>
      <c r="B46" s="192" t="s">
        <v>287</v>
      </c>
      <c r="C46" s="193">
        <f>+C47</f>
        <v>15137486.470000001</v>
      </c>
      <c r="D46" s="192"/>
      <c r="E46" s="64"/>
    </row>
    <row r="47" spans="1:5" x14ac:dyDescent="0.2">
      <c r="A47" s="65" t="s">
        <v>795</v>
      </c>
      <c r="B47" s="66" t="s">
        <v>857</v>
      </c>
      <c r="C47" s="69">
        <v>15137486.470000001</v>
      </c>
      <c r="D47" s="66"/>
      <c r="E47" s="64"/>
    </row>
    <row r="48" spans="1:5" x14ac:dyDescent="0.2">
      <c r="A48" s="161">
        <v>4170</v>
      </c>
      <c r="B48" s="162" t="s">
        <v>288</v>
      </c>
      <c r="C48" s="163">
        <v>0</v>
      </c>
      <c r="D48" s="162"/>
      <c r="E48" s="64"/>
    </row>
    <row r="49" spans="1:5" x14ac:dyDescent="0.2">
      <c r="A49" s="65">
        <v>4171</v>
      </c>
      <c r="B49" s="66" t="s">
        <v>289</v>
      </c>
      <c r="C49" s="69">
        <v>0</v>
      </c>
      <c r="D49" s="66"/>
      <c r="E49" s="64"/>
    </row>
    <row r="50" spans="1:5" x14ac:dyDescent="0.2">
      <c r="A50" s="65">
        <v>4172</v>
      </c>
      <c r="B50" s="66" t="s">
        <v>290</v>
      </c>
      <c r="C50" s="69">
        <v>0</v>
      </c>
      <c r="D50" s="66"/>
      <c r="E50" s="64"/>
    </row>
    <row r="51" spans="1:5" ht="22.5" x14ac:dyDescent="0.2">
      <c r="A51" s="65">
        <v>4173</v>
      </c>
      <c r="B51" s="67" t="s">
        <v>291</v>
      </c>
      <c r="C51" s="69">
        <v>0</v>
      </c>
      <c r="D51" s="66"/>
      <c r="E51" s="64"/>
    </row>
    <row r="52" spans="1:5" ht="22.5" x14ac:dyDescent="0.2">
      <c r="A52" s="65">
        <v>4174</v>
      </c>
      <c r="B52" s="67" t="s">
        <v>292</v>
      </c>
      <c r="C52" s="69">
        <v>0</v>
      </c>
      <c r="D52" s="66"/>
      <c r="E52" s="64"/>
    </row>
    <row r="53" spans="1:5" ht="22.5" x14ac:dyDescent="0.2">
      <c r="A53" s="65">
        <v>4175</v>
      </c>
      <c r="B53" s="67" t="s">
        <v>293</v>
      </c>
      <c r="C53" s="69">
        <v>0</v>
      </c>
      <c r="D53" s="66"/>
      <c r="E53" s="64"/>
    </row>
    <row r="54" spans="1:5" ht="22.5" x14ac:dyDescent="0.2">
      <c r="A54" s="65">
        <v>4176</v>
      </c>
      <c r="B54" s="67" t="s">
        <v>294</v>
      </c>
      <c r="C54" s="69">
        <v>0</v>
      </c>
      <c r="D54" s="66"/>
      <c r="E54" s="64"/>
    </row>
    <row r="55" spans="1:5" ht="22.5" x14ac:dyDescent="0.2">
      <c r="A55" s="65">
        <v>4177</v>
      </c>
      <c r="B55" s="67" t="s">
        <v>295</v>
      </c>
      <c r="C55" s="69">
        <v>0</v>
      </c>
      <c r="D55" s="66"/>
      <c r="E55" s="64"/>
    </row>
    <row r="56" spans="1:5" ht="22.5" x14ac:dyDescent="0.2">
      <c r="A56" s="65">
        <v>4178</v>
      </c>
      <c r="B56" s="67" t="s">
        <v>296</v>
      </c>
      <c r="C56" s="69">
        <v>0</v>
      </c>
      <c r="D56" s="66"/>
      <c r="E56" s="64"/>
    </row>
    <row r="57" spans="1:5" x14ac:dyDescent="0.2">
      <c r="A57" s="65"/>
      <c r="B57" s="67"/>
      <c r="C57" s="69"/>
      <c r="D57" s="66"/>
      <c r="E57" s="64"/>
    </row>
    <row r="58" spans="1:5" x14ac:dyDescent="0.2">
      <c r="A58" s="62" t="s">
        <v>297</v>
      </c>
      <c r="B58" s="62"/>
      <c r="C58" s="62"/>
      <c r="D58" s="62"/>
      <c r="E58" s="62"/>
    </row>
    <row r="59" spans="1:5" x14ac:dyDescent="0.2">
      <c r="A59" s="63" t="s">
        <v>67</v>
      </c>
      <c r="B59" s="63" t="s">
        <v>68</v>
      </c>
      <c r="C59" s="63" t="s">
        <v>69</v>
      </c>
      <c r="D59" s="63" t="s">
        <v>251</v>
      </c>
      <c r="E59" s="63"/>
    </row>
    <row r="60" spans="1:5" ht="33.75" x14ac:dyDescent="0.2">
      <c r="A60" s="191">
        <v>4200</v>
      </c>
      <c r="B60" s="199" t="s">
        <v>298</v>
      </c>
      <c r="C60" s="193">
        <f>+C61+C67</f>
        <v>3466452.19</v>
      </c>
      <c r="D60" s="192"/>
      <c r="E60" s="198"/>
    </row>
    <row r="61" spans="1:5" ht="22.5" x14ac:dyDescent="0.2">
      <c r="A61" s="191">
        <v>4210</v>
      </c>
      <c r="B61" s="199" t="s">
        <v>299</v>
      </c>
      <c r="C61" s="193">
        <v>0</v>
      </c>
      <c r="D61" s="192"/>
      <c r="E61" s="198"/>
    </row>
    <row r="62" spans="1:5" x14ac:dyDescent="0.2">
      <c r="A62" s="65">
        <v>4211</v>
      </c>
      <c r="B62" s="66" t="s">
        <v>300</v>
      </c>
      <c r="C62" s="69">
        <v>0</v>
      </c>
      <c r="D62" s="66"/>
      <c r="E62" s="64"/>
    </row>
    <row r="63" spans="1:5" x14ac:dyDescent="0.2">
      <c r="A63" s="65">
        <v>4212</v>
      </c>
      <c r="B63" s="66" t="s">
        <v>301</v>
      </c>
      <c r="C63" s="69">
        <v>0</v>
      </c>
      <c r="D63" s="66"/>
      <c r="E63" s="64"/>
    </row>
    <row r="64" spans="1:5" x14ac:dyDescent="0.2">
      <c r="A64" s="65">
        <v>4213</v>
      </c>
      <c r="B64" s="66" t="s">
        <v>302</v>
      </c>
      <c r="C64" s="69">
        <v>0</v>
      </c>
      <c r="D64" s="66"/>
      <c r="E64" s="64"/>
    </row>
    <row r="65" spans="1:5" x14ac:dyDescent="0.2">
      <c r="A65" s="65">
        <v>4214</v>
      </c>
      <c r="B65" s="66" t="s">
        <v>303</v>
      </c>
      <c r="C65" s="69">
        <v>0</v>
      </c>
      <c r="D65" s="66"/>
      <c r="E65" s="64"/>
    </row>
    <row r="66" spans="1:5" x14ac:dyDescent="0.2">
      <c r="A66" s="65">
        <v>4215</v>
      </c>
      <c r="B66" s="66" t="s">
        <v>304</v>
      </c>
      <c r="C66" s="69">
        <v>0</v>
      </c>
      <c r="D66" s="66"/>
      <c r="E66" s="64"/>
    </row>
    <row r="67" spans="1:5" x14ac:dyDescent="0.2">
      <c r="A67" s="194">
        <v>4220</v>
      </c>
      <c r="B67" s="197" t="s">
        <v>305</v>
      </c>
      <c r="C67" s="196">
        <f>+C68+C70+C71+C72</f>
        <v>3466452.19</v>
      </c>
      <c r="D67" s="197"/>
      <c r="E67" s="200"/>
    </row>
    <row r="68" spans="1:5" x14ac:dyDescent="0.2">
      <c r="A68" s="194">
        <v>4221</v>
      </c>
      <c r="B68" s="197" t="s">
        <v>306</v>
      </c>
      <c r="C68" s="196">
        <f>+C69</f>
        <v>3466452.19</v>
      </c>
      <c r="D68" s="197"/>
      <c r="E68" s="200"/>
    </row>
    <row r="69" spans="1:5" x14ac:dyDescent="0.2">
      <c r="A69" s="65" t="s">
        <v>976</v>
      </c>
      <c r="B69" s="66" t="s">
        <v>977</v>
      </c>
      <c r="C69" s="69">
        <v>3466452.19</v>
      </c>
      <c r="D69" s="66"/>
      <c r="E69" s="64"/>
    </row>
    <row r="70" spans="1:5" x14ac:dyDescent="0.2">
      <c r="A70" s="65">
        <v>4223</v>
      </c>
      <c r="B70" s="66" t="s">
        <v>307</v>
      </c>
      <c r="C70" s="69">
        <v>0</v>
      </c>
      <c r="D70" s="66"/>
      <c r="E70" s="64"/>
    </row>
    <row r="71" spans="1:5" x14ac:dyDescent="0.2">
      <c r="A71" s="65">
        <v>4225</v>
      </c>
      <c r="B71" s="66" t="s">
        <v>308</v>
      </c>
      <c r="C71" s="69">
        <v>0</v>
      </c>
      <c r="D71" s="66"/>
      <c r="E71" s="64"/>
    </row>
    <row r="72" spans="1:5" x14ac:dyDescent="0.2">
      <c r="A72" s="65">
        <v>4227</v>
      </c>
      <c r="B72" s="66" t="s">
        <v>309</v>
      </c>
      <c r="C72" s="69">
        <v>0</v>
      </c>
      <c r="D72" s="66"/>
      <c r="E72" s="64"/>
    </row>
    <row r="73" spans="1:5" x14ac:dyDescent="0.2">
      <c r="A73" s="64"/>
      <c r="B73" s="64"/>
      <c r="C73" s="64"/>
      <c r="D73" s="64"/>
      <c r="E73" s="64"/>
    </row>
    <row r="74" spans="1:5" x14ac:dyDescent="0.2">
      <c r="A74" s="62" t="s">
        <v>310</v>
      </c>
      <c r="B74" s="62"/>
      <c r="C74" s="62"/>
      <c r="D74" s="62"/>
      <c r="E74" s="62"/>
    </row>
    <row r="75" spans="1:5" x14ac:dyDescent="0.2">
      <c r="A75" s="63" t="s">
        <v>67</v>
      </c>
      <c r="B75" s="63" t="s">
        <v>68</v>
      </c>
      <c r="C75" s="63" t="s">
        <v>69</v>
      </c>
      <c r="D75" s="63" t="s">
        <v>180</v>
      </c>
      <c r="E75" s="63" t="s">
        <v>84</v>
      </c>
    </row>
    <row r="76" spans="1:5" x14ac:dyDescent="0.2">
      <c r="A76" s="201">
        <v>4300</v>
      </c>
      <c r="B76" s="192" t="s">
        <v>42</v>
      </c>
      <c r="C76" s="193">
        <f>+C77+C85+C91+C93+C95</f>
        <v>74797.349999999991</v>
      </c>
      <c r="D76" s="192"/>
      <c r="E76" s="162"/>
    </row>
    <row r="77" spans="1:5" x14ac:dyDescent="0.2">
      <c r="A77" s="201">
        <v>4310</v>
      </c>
      <c r="B77" s="192" t="s">
        <v>311</v>
      </c>
      <c r="C77" s="193">
        <f>+C78+C81</f>
        <v>74797.349999999991</v>
      </c>
      <c r="D77" s="192"/>
      <c r="E77" s="162"/>
    </row>
    <row r="78" spans="1:5" x14ac:dyDescent="0.2">
      <c r="A78" s="201">
        <v>4311</v>
      </c>
      <c r="B78" s="192" t="s">
        <v>312</v>
      </c>
      <c r="C78" s="193">
        <f>+C79</f>
        <v>1214.67</v>
      </c>
      <c r="D78" s="192"/>
      <c r="E78" s="162"/>
    </row>
    <row r="79" spans="1:5" x14ac:dyDescent="0.2">
      <c r="A79" s="201" t="s">
        <v>796</v>
      </c>
      <c r="B79" s="192" t="s">
        <v>797</v>
      </c>
      <c r="C79" s="193">
        <f>+C80</f>
        <v>1214.67</v>
      </c>
      <c r="D79" s="197"/>
      <c r="E79" s="66"/>
    </row>
    <row r="80" spans="1:5" x14ac:dyDescent="0.2">
      <c r="A80" s="68" t="s">
        <v>798</v>
      </c>
      <c r="B80" s="66" t="s">
        <v>799</v>
      </c>
      <c r="C80" s="69">
        <v>1214.67</v>
      </c>
      <c r="D80" s="66"/>
      <c r="E80" s="66"/>
    </row>
    <row r="81" spans="1:5" x14ac:dyDescent="0.2">
      <c r="A81" s="201">
        <v>4319</v>
      </c>
      <c r="B81" s="192" t="s">
        <v>313</v>
      </c>
      <c r="C81" s="193">
        <f>+C82</f>
        <v>73582.679999999993</v>
      </c>
      <c r="D81" s="197"/>
      <c r="E81" s="66"/>
    </row>
    <row r="82" spans="1:5" x14ac:dyDescent="0.2">
      <c r="A82" s="201" t="s">
        <v>858</v>
      </c>
      <c r="B82" s="192" t="s">
        <v>797</v>
      </c>
      <c r="C82" s="193">
        <f>+C83</f>
        <v>73582.679999999993</v>
      </c>
      <c r="D82" s="197"/>
      <c r="E82" s="66"/>
    </row>
    <row r="83" spans="1:5" x14ac:dyDescent="0.2">
      <c r="A83" s="201" t="s">
        <v>859</v>
      </c>
      <c r="B83" s="192" t="s">
        <v>860</v>
      </c>
      <c r="C83" s="193">
        <f>+C84</f>
        <v>73582.679999999993</v>
      </c>
      <c r="D83" s="197"/>
      <c r="E83" s="66"/>
    </row>
    <row r="84" spans="1:5" x14ac:dyDescent="0.2">
      <c r="A84" s="68" t="s">
        <v>861</v>
      </c>
      <c r="B84" s="66" t="s">
        <v>862</v>
      </c>
      <c r="C84" s="69">
        <v>73582.679999999993</v>
      </c>
      <c r="D84" s="66"/>
      <c r="E84" s="66"/>
    </row>
    <row r="85" spans="1:5" x14ac:dyDescent="0.2">
      <c r="A85" s="165">
        <v>4320</v>
      </c>
      <c r="B85" s="162" t="s">
        <v>314</v>
      </c>
      <c r="C85" s="163">
        <v>0</v>
      </c>
      <c r="D85" s="162"/>
      <c r="E85" s="162"/>
    </row>
    <row r="86" spans="1:5" x14ac:dyDescent="0.2">
      <c r="A86" s="68">
        <v>4321</v>
      </c>
      <c r="B86" s="66" t="s">
        <v>315</v>
      </c>
      <c r="C86" s="69">
        <v>0</v>
      </c>
      <c r="D86" s="66"/>
      <c r="E86" s="66"/>
    </row>
    <row r="87" spans="1:5" x14ac:dyDescent="0.2">
      <c r="A87" s="68">
        <v>4322</v>
      </c>
      <c r="B87" s="66" t="s">
        <v>316</v>
      </c>
      <c r="C87" s="69">
        <v>0</v>
      </c>
      <c r="D87" s="66"/>
      <c r="E87" s="66"/>
    </row>
    <row r="88" spans="1:5" x14ac:dyDescent="0.2">
      <c r="A88" s="68">
        <v>4323</v>
      </c>
      <c r="B88" s="66" t="s">
        <v>317</v>
      </c>
      <c r="C88" s="69">
        <v>0</v>
      </c>
      <c r="D88" s="66"/>
      <c r="E88" s="66"/>
    </row>
    <row r="89" spans="1:5" x14ac:dyDescent="0.2">
      <c r="A89" s="68">
        <v>4324</v>
      </c>
      <c r="B89" s="66" t="s">
        <v>318</v>
      </c>
      <c r="C89" s="69">
        <v>0</v>
      </c>
      <c r="D89" s="66"/>
      <c r="E89" s="66"/>
    </row>
    <row r="90" spans="1:5" x14ac:dyDescent="0.2">
      <c r="A90" s="68">
        <v>4325</v>
      </c>
      <c r="B90" s="66" t="s">
        <v>319</v>
      </c>
      <c r="C90" s="69">
        <v>0</v>
      </c>
      <c r="D90" s="66"/>
      <c r="E90" s="66"/>
    </row>
    <row r="91" spans="1:5" x14ac:dyDescent="0.2">
      <c r="A91" s="165">
        <v>4330</v>
      </c>
      <c r="B91" s="162" t="s">
        <v>320</v>
      </c>
      <c r="C91" s="163">
        <v>0</v>
      </c>
      <c r="D91" s="162"/>
      <c r="E91" s="162"/>
    </row>
    <row r="92" spans="1:5" x14ac:dyDescent="0.2">
      <c r="A92" s="68">
        <v>4331</v>
      </c>
      <c r="B92" s="66" t="s">
        <v>320</v>
      </c>
      <c r="C92" s="69">
        <v>0</v>
      </c>
      <c r="D92" s="66"/>
      <c r="E92" s="66"/>
    </row>
    <row r="93" spans="1:5" x14ac:dyDescent="0.2">
      <c r="A93" s="165">
        <v>4340</v>
      </c>
      <c r="B93" s="162" t="s">
        <v>321</v>
      </c>
      <c r="C93" s="163">
        <v>0</v>
      </c>
      <c r="D93" s="162"/>
      <c r="E93" s="162"/>
    </row>
    <row r="94" spans="1:5" x14ac:dyDescent="0.2">
      <c r="A94" s="68">
        <v>4341</v>
      </c>
      <c r="B94" s="66" t="s">
        <v>321</v>
      </c>
      <c r="C94" s="69">
        <v>0</v>
      </c>
      <c r="D94" s="66"/>
      <c r="E94" s="66"/>
    </row>
    <row r="95" spans="1:5" x14ac:dyDescent="0.2">
      <c r="A95" s="165">
        <v>4390</v>
      </c>
      <c r="B95" s="162" t="s">
        <v>322</v>
      </c>
      <c r="C95" s="163">
        <v>0</v>
      </c>
      <c r="D95" s="162"/>
      <c r="E95" s="162"/>
    </row>
    <row r="96" spans="1:5" x14ac:dyDescent="0.2">
      <c r="A96" s="68">
        <v>4392</v>
      </c>
      <c r="B96" s="66" t="s">
        <v>323</v>
      </c>
      <c r="C96" s="69">
        <v>0</v>
      </c>
      <c r="D96" s="66"/>
      <c r="E96" s="66"/>
    </row>
    <row r="97" spans="1:6" x14ac:dyDescent="0.2">
      <c r="A97" s="68">
        <v>4393</v>
      </c>
      <c r="B97" s="66" t="s">
        <v>324</v>
      </c>
      <c r="C97" s="69">
        <v>0</v>
      </c>
      <c r="D97" s="66"/>
      <c r="E97" s="66"/>
    </row>
    <row r="98" spans="1:6" x14ac:dyDescent="0.2">
      <c r="A98" s="68">
        <v>4394</v>
      </c>
      <c r="B98" s="66" t="s">
        <v>325</v>
      </c>
      <c r="C98" s="69">
        <v>0</v>
      </c>
      <c r="D98" s="66"/>
      <c r="E98" s="66"/>
    </row>
    <row r="99" spans="1:6" x14ac:dyDescent="0.2">
      <c r="A99" s="68">
        <v>4395</v>
      </c>
      <c r="B99" s="66" t="s">
        <v>326</v>
      </c>
      <c r="C99" s="69">
        <v>0</v>
      </c>
      <c r="D99" s="66"/>
      <c r="E99" s="66"/>
    </row>
    <row r="100" spans="1:6" x14ac:dyDescent="0.2">
      <c r="A100" s="68">
        <v>4396</v>
      </c>
      <c r="B100" s="66" t="s">
        <v>327</v>
      </c>
      <c r="C100" s="69">
        <v>0</v>
      </c>
      <c r="D100" s="66"/>
      <c r="E100" s="66"/>
    </row>
    <row r="101" spans="1:6" x14ac:dyDescent="0.2">
      <c r="A101" s="68">
        <v>4397</v>
      </c>
      <c r="B101" s="66" t="s">
        <v>328</v>
      </c>
      <c r="C101" s="69">
        <v>0</v>
      </c>
      <c r="D101" s="66"/>
      <c r="E101" s="66"/>
    </row>
    <row r="102" spans="1:6" x14ac:dyDescent="0.2">
      <c r="A102" s="68">
        <v>4399</v>
      </c>
      <c r="B102" s="66" t="s">
        <v>322</v>
      </c>
      <c r="C102" s="69">
        <v>0</v>
      </c>
      <c r="D102" s="66"/>
      <c r="E102" s="66"/>
    </row>
    <row r="103" spans="1:6" x14ac:dyDescent="0.2">
      <c r="A103" s="64"/>
      <c r="B103" s="64"/>
      <c r="C103" s="64"/>
      <c r="D103" s="64"/>
      <c r="E103" s="64"/>
      <c r="F103" s="42"/>
    </row>
    <row r="104" spans="1:6" x14ac:dyDescent="0.2">
      <c r="A104" s="62" t="s">
        <v>329</v>
      </c>
      <c r="B104" s="62"/>
      <c r="C104" s="62"/>
      <c r="D104" s="62"/>
      <c r="E104" s="62"/>
    </row>
    <row r="105" spans="1:6" x14ac:dyDescent="0.2">
      <c r="A105" s="63" t="s">
        <v>67</v>
      </c>
      <c r="B105" s="63" t="s">
        <v>68</v>
      </c>
      <c r="C105" s="63" t="s">
        <v>69</v>
      </c>
      <c r="D105" s="63" t="s">
        <v>330</v>
      </c>
      <c r="E105" s="63" t="s">
        <v>84</v>
      </c>
    </row>
    <row r="106" spans="1:6" x14ac:dyDescent="0.2">
      <c r="A106" s="201">
        <v>5000</v>
      </c>
      <c r="B106" s="192" t="s">
        <v>44</v>
      </c>
      <c r="C106" s="193">
        <f>+C107+C135+C168+C178+C193+C222</f>
        <v>17012968.580000002</v>
      </c>
      <c r="D106" s="202">
        <f>+D107+D135+D168+D178+D193+D222</f>
        <v>1.0000000000000002</v>
      </c>
      <c r="E106" s="162"/>
    </row>
    <row r="107" spans="1:6" x14ac:dyDescent="0.2">
      <c r="A107" s="201">
        <v>5100</v>
      </c>
      <c r="B107" s="192" t="s">
        <v>331</v>
      </c>
      <c r="C107" s="193">
        <f>+C108+C115+C125</f>
        <v>15736810.130000001</v>
      </c>
      <c r="D107" s="202">
        <f>+D108+D115+D125</f>
        <v>0.92498907853740375</v>
      </c>
      <c r="E107" s="162"/>
    </row>
    <row r="108" spans="1:6" x14ac:dyDescent="0.2">
      <c r="A108" s="165">
        <v>5110</v>
      </c>
      <c r="B108" s="162" t="s">
        <v>332</v>
      </c>
      <c r="C108" s="163">
        <f>SUM(C109:C114)</f>
        <v>0</v>
      </c>
      <c r="D108" s="171">
        <f>SUM(D109:D114)</f>
        <v>0</v>
      </c>
      <c r="E108" s="162"/>
    </row>
    <row r="109" spans="1:6" x14ac:dyDescent="0.2">
      <c r="A109" s="68">
        <v>5111</v>
      </c>
      <c r="B109" s="66" t="s">
        <v>333</v>
      </c>
      <c r="C109" s="69">
        <v>0</v>
      </c>
      <c r="D109" s="172">
        <v>0</v>
      </c>
      <c r="E109" s="66"/>
    </row>
    <row r="110" spans="1:6" x14ac:dyDescent="0.2">
      <c r="A110" s="68">
        <v>5112</v>
      </c>
      <c r="B110" s="66" t="s">
        <v>334</v>
      </c>
      <c r="C110" s="69">
        <v>0</v>
      </c>
      <c r="D110" s="172">
        <v>0</v>
      </c>
      <c r="E110" s="66"/>
    </row>
    <row r="111" spans="1:6" x14ac:dyDescent="0.2">
      <c r="A111" s="68">
        <v>5113</v>
      </c>
      <c r="B111" s="66" t="s">
        <v>335</v>
      </c>
      <c r="C111" s="69">
        <v>0</v>
      </c>
      <c r="D111" s="172">
        <v>0</v>
      </c>
      <c r="E111" s="66"/>
    </row>
    <row r="112" spans="1:6" x14ac:dyDescent="0.2">
      <c r="A112" s="68">
        <v>5114</v>
      </c>
      <c r="B112" s="66" t="s">
        <v>336</v>
      </c>
      <c r="C112" s="69">
        <v>0</v>
      </c>
      <c r="D112" s="172">
        <v>0</v>
      </c>
      <c r="E112" s="66"/>
    </row>
    <row r="113" spans="1:5" x14ac:dyDescent="0.2">
      <c r="A113" s="68">
        <v>5115</v>
      </c>
      <c r="B113" s="66" t="s">
        <v>337</v>
      </c>
      <c r="C113" s="69">
        <v>0</v>
      </c>
      <c r="D113" s="172">
        <v>0</v>
      </c>
      <c r="E113" s="66"/>
    </row>
    <row r="114" spans="1:5" x14ac:dyDescent="0.2">
      <c r="A114" s="68">
        <v>5116</v>
      </c>
      <c r="B114" s="66" t="s">
        <v>338</v>
      </c>
      <c r="C114" s="69">
        <v>0</v>
      </c>
      <c r="D114" s="172">
        <v>0</v>
      </c>
      <c r="E114" s="66"/>
    </row>
    <row r="115" spans="1:5" x14ac:dyDescent="0.2">
      <c r="A115" s="201">
        <v>5120</v>
      </c>
      <c r="B115" s="192" t="s">
        <v>339</v>
      </c>
      <c r="C115" s="193">
        <f>SUM(C116:C124)</f>
        <v>5529203.6600000001</v>
      </c>
      <c r="D115" s="202">
        <f>SUM(D116:D124)</f>
        <v>0.32499934588135243</v>
      </c>
      <c r="E115" s="162"/>
    </row>
    <row r="116" spans="1:5" x14ac:dyDescent="0.2">
      <c r="A116" s="68">
        <v>5121</v>
      </c>
      <c r="B116" s="66" t="s">
        <v>340</v>
      </c>
      <c r="C116" s="69">
        <v>281967.69</v>
      </c>
      <c r="D116" s="172">
        <f>+C116/17012968.58</f>
        <v>1.6573691338704632E-2</v>
      </c>
      <c r="E116" s="66"/>
    </row>
    <row r="117" spans="1:5" x14ac:dyDescent="0.2">
      <c r="A117" s="68">
        <v>5122</v>
      </c>
      <c r="B117" s="66" t="s">
        <v>341</v>
      </c>
      <c r="C117" s="69">
        <v>2303731.85</v>
      </c>
      <c r="D117" s="172">
        <f t="shared" ref="D117:D124" si="0">+C117/17012968.58</f>
        <v>0.13541033942237496</v>
      </c>
      <c r="E117" s="66"/>
    </row>
    <row r="118" spans="1:5" x14ac:dyDescent="0.2">
      <c r="A118" s="68">
        <v>5123</v>
      </c>
      <c r="B118" s="66" t="s">
        <v>342</v>
      </c>
      <c r="C118" s="69">
        <v>0</v>
      </c>
      <c r="D118" s="172">
        <f t="shared" si="0"/>
        <v>0</v>
      </c>
      <c r="E118" s="66"/>
    </row>
    <row r="119" spans="1:5" x14ac:dyDescent="0.2">
      <c r="A119" s="68">
        <v>5124</v>
      </c>
      <c r="B119" s="66" t="s">
        <v>343</v>
      </c>
      <c r="C119" s="69">
        <v>536978.19999999995</v>
      </c>
      <c r="D119" s="172">
        <f t="shared" si="0"/>
        <v>3.1562874960649578E-2</v>
      </c>
      <c r="E119" s="66"/>
    </row>
    <row r="120" spans="1:5" x14ac:dyDescent="0.2">
      <c r="A120" s="68">
        <v>5125</v>
      </c>
      <c r="B120" s="66" t="s">
        <v>344</v>
      </c>
      <c r="C120" s="69">
        <v>160656.04</v>
      </c>
      <c r="D120" s="172">
        <f t="shared" si="0"/>
        <v>9.4431515137730314E-3</v>
      </c>
      <c r="E120" s="66"/>
    </row>
    <row r="121" spans="1:5" x14ac:dyDescent="0.2">
      <c r="A121" s="68">
        <v>5126</v>
      </c>
      <c r="B121" s="66" t="s">
        <v>345</v>
      </c>
      <c r="C121" s="69">
        <v>414029.18</v>
      </c>
      <c r="D121" s="172">
        <f t="shared" si="0"/>
        <v>2.4336092672663952E-2</v>
      </c>
      <c r="E121" s="66"/>
    </row>
    <row r="122" spans="1:5" x14ac:dyDescent="0.2">
      <c r="A122" s="68">
        <v>5127</v>
      </c>
      <c r="B122" s="66" t="s">
        <v>346</v>
      </c>
      <c r="C122" s="69">
        <v>1771053.06</v>
      </c>
      <c r="D122" s="172">
        <f t="shared" si="0"/>
        <v>0.10410017814774571</v>
      </c>
      <c r="E122" s="66"/>
    </row>
    <row r="123" spans="1:5" x14ac:dyDescent="0.2">
      <c r="A123" s="68">
        <v>5128</v>
      </c>
      <c r="B123" s="66" t="s">
        <v>347</v>
      </c>
      <c r="C123" s="69">
        <v>0</v>
      </c>
      <c r="D123" s="172">
        <f t="shared" si="0"/>
        <v>0</v>
      </c>
      <c r="E123" s="66"/>
    </row>
    <row r="124" spans="1:5" x14ac:dyDescent="0.2">
      <c r="A124" s="68">
        <v>5129</v>
      </c>
      <c r="B124" s="66" t="s">
        <v>348</v>
      </c>
      <c r="C124" s="69">
        <v>60787.64</v>
      </c>
      <c r="D124" s="172">
        <f t="shared" si="0"/>
        <v>3.5730178254405501E-3</v>
      </c>
      <c r="E124" s="66"/>
    </row>
    <row r="125" spans="1:5" x14ac:dyDescent="0.2">
      <c r="A125" s="201">
        <v>5130</v>
      </c>
      <c r="B125" s="192" t="s">
        <v>349</v>
      </c>
      <c r="C125" s="193">
        <f>SUM(C126:C134)</f>
        <v>10207606.470000001</v>
      </c>
      <c r="D125" s="202">
        <f>SUM(D126:D134)</f>
        <v>0.59998973265605127</v>
      </c>
      <c r="E125" s="162"/>
    </row>
    <row r="126" spans="1:5" x14ac:dyDescent="0.2">
      <c r="A126" s="68">
        <v>5131</v>
      </c>
      <c r="B126" s="66" t="s">
        <v>350</v>
      </c>
      <c r="C126" s="69">
        <v>588610.35</v>
      </c>
      <c r="D126" s="172">
        <f t="shared" ref="D126:D134" si="1">+C126/17012968.58</f>
        <v>3.459774508088817E-2</v>
      </c>
      <c r="E126" s="66"/>
    </row>
    <row r="127" spans="1:5" x14ac:dyDescent="0.2">
      <c r="A127" s="68">
        <v>5132</v>
      </c>
      <c r="B127" s="66" t="s">
        <v>351</v>
      </c>
      <c r="C127" s="69">
        <v>137636.92000000001</v>
      </c>
      <c r="D127" s="172">
        <f t="shared" si="1"/>
        <v>8.0901178035326753E-3</v>
      </c>
      <c r="E127" s="66"/>
    </row>
    <row r="128" spans="1:5" x14ac:dyDescent="0.2">
      <c r="A128" s="68">
        <v>5133</v>
      </c>
      <c r="B128" s="66" t="s">
        <v>352</v>
      </c>
      <c r="C128" s="69">
        <v>5169449.2</v>
      </c>
      <c r="D128" s="172">
        <f t="shared" si="1"/>
        <v>0.30385345013080606</v>
      </c>
      <c r="E128" s="66"/>
    </row>
    <row r="129" spans="1:5" x14ac:dyDescent="0.2">
      <c r="A129" s="68">
        <v>5134</v>
      </c>
      <c r="B129" s="66" t="s">
        <v>353</v>
      </c>
      <c r="C129" s="69">
        <v>184778.58</v>
      </c>
      <c r="D129" s="172">
        <f t="shared" si="1"/>
        <v>1.086104280573473E-2</v>
      </c>
      <c r="E129" s="66"/>
    </row>
    <row r="130" spans="1:5" x14ac:dyDescent="0.2">
      <c r="A130" s="68">
        <v>5135</v>
      </c>
      <c r="B130" s="66" t="s">
        <v>354</v>
      </c>
      <c r="C130" s="69">
        <v>985271.32</v>
      </c>
      <c r="D130" s="172">
        <f t="shared" si="1"/>
        <v>5.7912957128379065E-2</v>
      </c>
      <c r="E130" s="66"/>
    </row>
    <row r="131" spans="1:5" x14ac:dyDescent="0.2">
      <c r="A131" s="68">
        <v>5136</v>
      </c>
      <c r="B131" s="66" t="s">
        <v>355</v>
      </c>
      <c r="C131" s="69">
        <v>821831.88</v>
      </c>
      <c r="D131" s="172">
        <f t="shared" si="1"/>
        <v>4.830620100986515E-2</v>
      </c>
      <c r="E131" s="66"/>
    </row>
    <row r="132" spans="1:5" x14ac:dyDescent="0.2">
      <c r="A132" s="68">
        <v>5137</v>
      </c>
      <c r="B132" s="66" t="s">
        <v>356</v>
      </c>
      <c r="C132" s="69">
        <v>287548.71999999997</v>
      </c>
      <c r="D132" s="172">
        <f t="shared" si="1"/>
        <v>1.690173696893996E-2</v>
      </c>
      <c r="E132" s="66"/>
    </row>
    <row r="133" spans="1:5" x14ac:dyDescent="0.2">
      <c r="A133" s="68">
        <v>5138</v>
      </c>
      <c r="B133" s="66" t="s">
        <v>357</v>
      </c>
      <c r="C133" s="69">
        <v>419400.76</v>
      </c>
      <c r="D133" s="172">
        <f t="shared" si="1"/>
        <v>2.4651827106354419E-2</v>
      </c>
      <c r="E133" s="66"/>
    </row>
    <row r="134" spans="1:5" x14ac:dyDescent="0.2">
      <c r="A134" s="68">
        <v>5139</v>
      </c>
      <c r="B134" s="66" t="s">
        <v>358</v>
      </c>
      <c r="C134" s="69">
        <v>1613078.74</v>
      </c>
      <c r="D134" s="172">
        <f t="shared" si="1"/>
        <v>9.4814654621551073E-2</v>
      </c>
      <c r="E134" s="66"/>
    </row>
    <row r="135" spans="1:5" x14ac:dyDescent="0.2">
      <c r="A135" s="165">
        <v>5200</v>
      </c>
      <c r="B135" s="162" t="s">
        <v>359</v>
      </c>
      <c r="C135" s="163">
        <f>+C136+C139+C142+C145+C150+C154+C157+C159+C165</f>
        <v>0</v>
      </c>
      <c r="D135" s="171">
        <v>0</v>
      </c>
      <c r="E135" s="162"/>
    </row>
    <row r="136" spans="1:5" x14ac:dyDescent="0.2">
      <c r="A136" s="165">
        <v>5210</v>
      </c>
      <c r="B136" s="162" t="s">
        <v>360</v>
      </c>
      <c r="C136" s="163">
        <f>SUM(C137:C138)</f>
        <v>0</v>
      </c>
      <c r="D136" s="171">
        <f>SUM(D137:D138)</f>
        <v>0</v>
      </c>
      <c r="E136" s="162"/>
    </row>
    <row r="137" spans="1:5" x14ac:dyDescent="0.2">
      <c r="A137" s="68">
        <v>5211</v>
      </c>
      <c r="B137" s="66" t="s">
        <v>361</v>
      </c>
      <c r="C137" s="69">
        <v>0</v>
      </c>
      <c r="D137" s="172">
        <v>0</v>
      </c>
      <c r="E137" s="66"/>
    </row>
    <row r="138" spans="1:5" x14ac:dyDescent="0.2">
      <c r="A138" s="68">
        <v>5212</v>
      </c>
      <c r="B138" s="66" t="s">
        <v>362</v>
      </c>
      <c r="C138" s="69">
        <v>0</v>
      </c>
      <c r="D138" s="172">
        <v>0</v>
      </c>
      <c r="E138" s="66"/>
    </row>
    <row r="139" spans="1:5" x14ac:dyDescent="0.2">
      <c r="A139" s="165">
        <v>5220</v>
      </c>
      <c r="B139" s="162" t="s">
        <v>363</v>
      </c>
      <c r="C139" s="163">
        <f>SUM(C140:C141)</f>
        <v>0</v>
      </c>
      <c r="D139" s="171">
        <f>SUM(D140:D141)</f>
        <v>0</v>
      </c>
      <c r="E139" s="162"/>
    </row>
    <row r="140" spans="1:5" x14ac:dyDescent="0.2">
      <c r="A140" s="68">
        <v>5221</v>
      </c>
      <c r="B140" s="66" t="s">
        <v>364</v>
      </c>
      <c r="C140" s="69">
        <v>0</v>
      </c>
      <c r="D140" s="172">
        <v>0</v>
      </c>
      <c r="E140" s="66"/>
    </row>
    <row r="141" spans="1:5" x14ac:dyDescent="0.2">
      <c r="A141" s="68">
        <v>5222</v>
      </c>
      <c r="B141" s="66" t="s">
        <v>365</v>
      </c>
      <c r="C141" s="69">
        <v>0</v>
      </c>
      <c r="D141" s="172">
        <v>0</v>
      </c>
      <c r="E141" s="66"/>
    </row>
    <row r="142" spans="1:5" x14ac:dyDescent="0.2">
      <c r="A142" s="165">
        <v>5230</v>
      </c>
      <c r="B142" s="162" t="s">
        <v>307</v>
      </c>
      <c r="C142" s="163">
        <f>SUM(C143:C144)</f>
        <v>0</v>
      </c>
      <c r="D142" s="171">
        <f>SUM(D143:D144)</f>
        <v>0</v>
      </c>
      <c r="E142" s="162"/>
    </row>
    <row r="143" spans="1:5" x14ac:dyDescent="0.2">
      <c r="A143" s="68">
        <v>5231</v>
      </c>
      <c r="B143" s="66" t="s">
        <v>366</v>
      </c>
      <c r="C143" s="69">
        <v>0</v>
      </c>
      <c r="D143" s="172">
        <v>0</v>
      </c>
      <c r="E143" s="66"/>
    </row>
    <row r="144" spans="1:5" x14ac:dyDescent="0.2">
      <c r="A144" s="68">
        <v>5232</v>
      </c>
      <c r="B144" s="66" t="s">
        <v>367</v>
      </c>
      <c r="C144" s="69">
        <v>0</v>
      </c>
      <c r="D144" s="172">
        <v>0</v>
      </c>
      <c r="E144" s="66"/>
    </row>
    <row r="145" spans="1:6" x14ac:dyDescent="0.2">
      <c r="A145" s="165">
        <v>5240</v>
      </c>
      <c r="B145" s="162" t="s">
        <v>368</v>
      </c>
      <c r="C145" s="163">
        <f>SUM(C146:C149)</f>
        <v>0</v>
      </c>
      <c r="D145" s="171">
        <f>SUM(D146:D149)</f>
        <v>0</v>
      </c>
      <c r="E145" s="162"/>
    </row>
    <row r="146" spans="1:6" x14ac:dyDescent="0.2">
      <c r="A146" s="68">
        <v>5241</v>
      </c>
      <c r="B146" s="66" t="s">
        <v>369</v>
      </c>
      <c r="C146" s="69">
        <v>0</v>
      </c>
      <c r="D146" s="172">
        <v>0</v>
      </c>
      <c r="E146" s="66"/>
    </row>
    <row r="147" spans="1:6" x14ac:dyDescent="0.2">
      <c r="A147" s="68">
        <v>5242</v>
      </c>
      <c r="B147" s="66" t="s">
        <v>370</v>
      </c>
      <c r="C147" s="69">
        <v>0</v>
      </c>
      <c r="D147" s="172">
        <v>0</v>
      </c>
      <c r="E147" s="66"/>
    </row>
    <row r="148" spans="1:6" x14ac:dyDescent="0.2">
      <c r="A148" s="68">
        <v>5243</v>
      </c>
      <c r="B148" s="66" t="s">
        <v>371</v>
      </c>
      <c r="C148" s="69">
        <v>0</v>
      </c>
      <c r="D148" s="172">
        <v>0</v>
      </c>
      <c r="E148" s="66"/>
    </row>
    <row r="149" spans="1:6" x14ac:dyDescent="0.2">
      <c r="A149" s="68">
        <v>5244</v>
      </c>
      <c r="B149" s="66" t="s">
        <v>372</v>
      </c>
      <c r="C149" s="69">
        <v>0</v>
      </c>
      <c r="D149" s="172">
        <v>0</v>
      </c>
      <c r="E149" s="66"/>
    </row>
    <row r="150" spans="1:6" x14ac:dyDescent="0.2">
      <c r="A150" s="165">
        <v>5250</v>
      </c>
      <c r="B150" s="162" t="s">
        <v>308</v>
      </c>
      <c r="C150" s="163">
        <f>SUM(C151:C153)</f>
        <v>0</v>
      </c>
      <c r="D150" s="171">
        <f>SUM(D151:D153)</f>
        <v>0</v>
      </c>
      <c r="E150" s="162"/>
    </row>
    <row r="151" spans="1:6" x14ac:dyDescent="0.2">
      <c r="A151" s="68">
        <v>5251</v>
      </c>
      <c r="B151" s="66" t="s">
        <v>373</v>
      </c>
      <c r="C151" s="69">
        <v>0</v>
      </c>
      <c r="D151" s="172">
        <v>0</v>
      </c>
      <c r="E151" s="66"/>
    </row>
    <row r="152" spans="1:6" x14ac:dyDescent="0.2">
      <c r="A152" s="68">
        <v>5252</v>
      </c>
      <c r="B152" s="66" t="s">
        <v>374</v>
      </c>
      <c r="C152" s="69">
        <v>0</v>
      </c>
      <c r="D152" s="172">
        <v>0</v>
      </c>
      <c r="E152" s="66"/>
    </row>
    <row r="153" spans="1:6" x14ac:dyDescent="0.2">
      <c r="A153" s="68">
        <v>5259</v>
      </c>
      <c r="B153" s="66" t="s">
        <v>375</v>
      </c>
      <c r="C153" s="69">
        <v>0</v>
      </c>
      <c r="D153" s="172">
        <v>0</v>
      </c>
      <c r="E153" s="66"/>
    </row>
    <row r="154" spans="1:6" x14ac:dyDescent="0.2">
      <c r="A154" s="165">
        <v>5260</v>
      </c>
      <c r="B154" s="162" t="s">
        <v>376</v>
      </c>
      <c r="C154" s="163">
        <f>SUM(C155:C156)</f>
        <v>0</v>
      </c>
      <c r="D154" s="171">
        <f>SUM(D155:D156)</f>
        <v>0</v>
      </c>
      <c r="E154" s="162"/>
    </row>
    <row r="155" spans="1:6" x14ac:dyDescent="0.2">
      <c r="A155" s="68">
        <v>5261</v>
      </c>
      <c r="B155" s="66" t="s">
        <v>377</v>
      </c>
      <c r="C155" s="69">
        <v>0</v>
      </c>
      <c r="D155" s="172">
        <v>0</v>
      </c>
      <c r="E155" s="66"/>
    </row>
    <row r="156" spans="1:6" x14ac:dyDescent="0.2">
      <c r="A156" s="68">
        <v>5262</v>
      </c>
      <c r="B156" s="66" t="s">
        <v>378</v>
      </c>
      <c r="C156" s="69">
        <v>0</v>
      </c>
      <c r="D156" s="172">
        <v>0</v>
      </c>
      <c r="E156" s="66"/>
    </row>
    <row r="157" spans="1:6" x14ac:dyDescent="0.2">
      <c r="A157" s="165">
        <v>5270</v>
      </c>
      <c r="B157" s="162" t="s">
        <v>379</v>
      </c>
      <c r="C157" s="163">
        <f>+C158</f>
        <v>0</v>
      </c>
      <c r="D157" s="171">
        <f>+D158</f>
        <v>0</v>
      </c>
      <c r="E157" s="162"/>
      <c r="F157" s="158"/>
    </row>
    <row r="158" spans="1:6" x14ac:dyDescent="0.2">
      <c r="A158" s="68">
        <v>5271</v>
      </c>
      <c r="B158" s="66" t="s">
        <v>380</v>
      </c>
      <c r="C158" s="69">
        <v>0</v>
      </c>
      <c r="D158" s="172">
        <v>0</v>
      </c>
      <c r="E158" s="66"/>
    </row>
    <row r="159" spans="1:6" x14ac:dyDescent="0.2">
      <c r="A159" s="165">
        <v>5280</v>
      </c>
      <c r="B159" s="162" t="s">
        <v>381</v>
      </c>
      <c r="C159" s="163">
        <f>SUM(C160:C164)</f>
        <v>0</v>
      </c>
      <c r="D159" s="171">
        <f>SUM(D160:D164)</f>
        <v>0</v>
      </c>
      <c r="E159" s="162"/>
    </row>
    <row r="160" spans="1:6" x14ac:dyDescent="0.2">
      <c r="A160" s="68">
        <v>5281</v>
      </c>
      <c r="B160" s="66" t="s">
        <v>382</v>
      </c>
      <c r="C160" s="69">
        <v>0</v>
      </c>
      <c r="D160" s="172">
        <v>0</v>
      </c>
      <c r="E160" s="66"/>
    </row>
    <row r="161" spans="1:5" x14ac:dyDescent="0.2">
      <c r="A161" s="68">
        <v>5282</v>
      </c>
      <c r="B161" s="66" t="s">
        <v>383</v>
      </c>
      <c r="C161" s="69">
        <v>0</v>
      </c>
      <c r="D161" s="172">
        <v>0</v>
      </c>
      <c r="E161" s="66"/>
    </row>
    <row r="162" spans="1:5" x14ac:dyDescent="0.2">
      <c r="A162" s="68">
        <v>5283</v>
      </c>
      <c r="B162" s="66" t="s">
        <v>384</v>
      </c>
      <c r="C162" s="69">
        <v>0</v>
      </c>
      <c r="D162" s="172">
        <v>0</v>
      </c>
      <c r="E162" s="66"/>
    </row>
    <row r="163" spans="1:5" x14ac:dyDescent="0.2">
      <c r="A163" s="68">
        <v>5284</v>
      </c>
      <c r="B163" s="66" t="s">
        <v>385</v>
      </c>
      <c r="C163" s="69">
        <v>0</v>
      </c>
      <c r="D163" s="172">
        <v>0</v>
      </c>
      <c r="E163" s="66"/>
    </row>
    <row r="164" spans="1:5" x14ac:dyDescent="0.2">
      <c r="A164" s="68">
        <v>5285</v>
      </c>
      <c r="B164" s="66" t="s">
        <v>386</v>
      </c>
      <c r="C164" s="69">
        <v>0</v>
      </c>
      <c r="D164" s="172">
        <v>0</v>
      </c>
      <c r="E164" s="66"/>
    </row>
    <row r="165" spans="1:5" x14ac:dyDescent="0.2">
      <c r="A165" s="165">
        <v>5290</v>
      </c>
      <c r="B165" s="162" t="s">
        <v>387</v>
      </c>
      <c r="C165" s="163">
        <f>SUM(C166:C167)</f>
        <v>0</v>
      </c>
      <c r="D165" s="171">
        <f>SUM(D166:D167)</f>
        <v>0</v>
      </c>
      <c r="E165" s="162"/>
    </row>
    <row r="166" spans="1:5" x14ac:dyDescent="0.2">
      <c r="A166" s="68">
        <v>5291</v>
      </c>
      <c r="B166" s="66" t="s">
        <v>388</v>
      </c>
      <c r="C166" s="69">
        <v>0</v>
      </c>
      <c r="D166" s="172">
        <v>0</v>
      </c>
      <c r="E166" s="66"/>
    </row>
    <row r="167" spans="1:5" x14ac:dyDescent="0.2">
      <c r="A167" s="68">
        <v>5292</v>
      </c>
      <c r="B167" s="66" t="s">
        <v>389</v>
      </c>
      <c r="C167" s="69">
        <v>0</v>
      </c>
      <c r="D167" s="172">
        <v>0</v>
      </c>
      <c r="E167" s="66"/>
    </row>
    <row r="168" spans="1:5" x14ac:dyDescent="0.2">
      <c r="A168" s="165">
        <v>5300</v>
      </c>
      <c r="B168" s="162" t="s">
        <v>390</v>
      </c>
      <c r="C168" s="163">
        <f>+C169+C172+C175+C178+C190</f>
        <v>0</v>
      </c>
      <c r="D168" s="171">
        <v>0</v>
      </c>
      <c r="E168" s="162"/>
    </row>
    <row r="169" spans="1:5" x14ac:dyDescent="0.2">
      <c r="A169" s="165">
        <v>5310</v>
      </c>
      <c r="B169" s="162" t="s">
        <v>300</v>
      </c>
      <c r="C169" s="163">
        <f>SUM(C170:C171)</f>
        <v>0</v>
      </c>
      <c r="D169" s="171">
        <f>SUM(D170:D171)</f>
        <v>0</v>
      </c>
      <c r="E169" s="162"/>
    </row>
    <row r="170" spans="1:5" x14ac:dyDescent="0.2">
      <c r="A170" s="68">
        <v>5311</v>
      </c>
      <c r="B170" s="66" t="s">
        <v>391</v>
      </c>
      <c r="C170" s="69">
        <v>0</v>
      </c>
      <c r="D170" s="172">
        <v>0</v>
      </c>
      <c r="E170" s="66"/>
    </row>
    <row r="171" spans="1:5" x14ac:dyDescent="0.2">
      <c r="A171" s="68">
        <v>5312</v>
      </c>
      <c r="B171" s="66" t="s">
        <v>392</v>
      </c>
      <c r="C171" s="69">
        <v>0</v>
      </c>
      <c r="D171" s="172">
        <v>0</v>
      </c>
      <c r="E171" s="66"/>
    </row>
    <row r="172" spans="1:5" x14ac:dyDescent="0.2">
      <c r="A172" s="165">
        <v>5320</v>
      </c>
      <c r="B172" s="162" t="s">
        <v>301</v>
      </c>
      <c r="C172" s="163">
        <f>SUM(C173:C174)</f>
        <v>0</v>
      </c>
      <c r="D172" s="171">
        <f>SUM(D173:D174)</f>
        <v>0</v>
      </c>
      <c r="E172" s="162"/>
    </row>
    <row r="173" spans="1:5" x14ac:dyDescent="0.2">
      <c r="A173" s="68">
        <v>5321</v>
      </c>
      <c r="B173" s="66" t="s">
        <v>393</v>
      </c>
      <c r="C173" s="69">
        <v>0</v>
      </c>
      <c r="D173" s="172">
        <v>0</v>
      </c>
      <c r="E173" s="66"/>
    </row>
    <row r="174" spans="1:5" x14ac:dyDescent="0.2">
      <c r="A174" s="68">
        <v>5322</v>
      </c>
      <c r="B174" s="66" t="s">
        <v>394</v>
      </c>
      <c r="C174" s="69">
        <v>0</v>
      </c>
      <c r="D174" s="172">
        <v>0</v>
      </c>
      <c r="E174" s="66"/>
    </row>
    <row r="175" spans="1:5" x14ac:dyDescent="0.2">
      <c r="A175" s="165">
        <v>5330</v>
      </c>
      <c r="B175" s="162" t="s">
        <v>302</v>
      </c>
      <c r="C175" s="163">
        <f>SUM(C176:C177)</f>
        <v>0</v>
      </c>
      <c r="D175" s="171">
        <f>SUM(D176:D177)</f>
        <v>0</v>
      </c>
      <c r="E175" s="162"/>
    </row>
    <row r="176" spans="1:5" x14ac:dyDescent="0.2">
      <c r="A176" s="68">
        <v>5331</v>
      </c>
      <c r="B176" s="66" t="s">
        <v>395</v>
      </c>
      <c r="C176" s="69">
        <v>0</v>
      </c>
      <c r="D176" s="172">
        <v>0</v>
      </c>
      <c r="E176" s="66"/>
    </row>
    <row r="177" spans="1:5" x14ac:dyDescent="0.2">
      <c r="A177" s="68">
        <v>5332</v>
      </c>
      <c r="B177" s="66" t="s">
        <v>396</v>
      </c>
      <c r="C177" s="69">
        <v>0</v>
      </c>
      <c r="D177" s="172">
        <v>0</v>
      </c>
      <c r="E177" s="66"/>
    </row>
    <row r="178" spans="1:5" x14ac:dyDescent="0.2">
      <c r="A178" s="165">
        <v>5400</v>
      </c>
      <c r="B178" s="162" t="s">
        <v>397</v>
      </c>
      <c r="C178" s="163">
        <v>0</v>
      </c>
      <c r="D178" s="171">
        <v>0</v>
      </c>
      <c r="E178" s="162"/>
    </row>
    <row r="179" spans="1:5" x14ac:dyDescent="0.2">
      <c r="A179" s="165">
        <v>5410</v>
      </c>
      <c r="B179" s="162" t="s">
        <v>398</v>
      </c>
      <c r="C179" s="163">
        <f>SUM(C180:C181)</f>
        <v>0</v>
      </c>
      <c r="D179" s="171">
        <f>SUM(D180:D181)</f>
        <v>0</v>
      </c>
      <c r="E179" s="162"/>
    </row>
    <row r="180" spans="1:5" x14ac:dyDescent="0.2">
      <c r="A180" s="68">
        <v>5411</v>
      </c>
      <c r="B180" s="66" t="s">
        <v>399</v>
      </c>
      <c r="C180" s="69">
        <v>0</v>
      </c>
      <c r="D180" s="172">
        <v>0</v>
      </c>
      <c r="E180" s="66"/>
    </row>
    <row r="181" spans="1:5" x14ac:dyDescent="0.2">
      <c r="A181" s="68">
        <v>5412</v>
      </c>
      <c r="B181" s="66" t="s">
        <v>400</v>
      </c>
      <c r="C181" s="69">
        <v>0</v>
      </c>
      <c r="D181" s="172">
        <v>0</v>
      </c>
      <c r="E181" s="66"/>
    </row>
    <row r="182" spans="1:5" x14ac:dyDescent="0.2">
      <c r="A182" s="165">
        <v>5420</v>
      </c>
      <c r="B182" s="162" t="s">
        <v>401</v>
      </c>
      <c r="C182" s="163">
        <f>SUM(C183:C184)</f>
        <v>0</v>
      </c>
      <c r="D182" s="171">
        <f>SUM(D183:D184)</f>
        <v>0</v>
      </c>
      <c r="E182" s="162"/>
    </row>
    <row r="183" spans="1:5" x14ac:dyDescent="0.2">
      <c r="A183" s="68">
        <v>5421</v>
      </c>
      <c r="B183" s="66" t="s">
        <v>402</v>
      </c>
      <c r="C183" s="69">
        <v>0</v>
      </c>
      <c r="D183" s="172">
        <v>0</v>
      </c>
      <c r="E183" s="66"/>
    </row>
    <row r="184" spans="1:5" x14ac:dyDescent="0.2">
      <c r="A184" s="68">
        <v>5422</v>
      </c>
      <c r="B184" s="66" t="s">
        <v>403</v>
      </c>
      <c r="C184" s="69">
        <v>0</v>
      </c>
      <c r="D184" s="172">
        <v>0</v>
      </c>
      <c r="E184" s="66"/>
    </row>
    <row r="185" spans="1:5" x14ac:dyDescent="0.2">
      <c r="A185" s="165">
        <v>5430</v>
      </c>
      <c r="B185" s="162" t="s">
        <v>404</v>
      </c>
      <c r="C185" s="163">
        <f>SUM(C186:C187)</f>
        <v>0</v>
      </c>
      <c r="D185" s="171">
        <f>SUM(D186:D187)</f>
        <v>0</v>
      </c>
      <c r="E185" s="162"/>
    </row>
    <row r="186" spans="1:5" x14ac:dyDescent="0.2">
      <c r="A186" s="68">
        <v>5431</v>
      </c>
      <c r="B186" s="66" t="s">
        <v>405</v>
      </c>
      <c r="C186" s="69">
        <v>0</v>
      </c>
      <c r="D186" s="172">
        <v>0</v>
      </c>
      <c r="E186" s="66"/>
    </row>
    <row r="187" spans="1:5" x14ac:dyDescent="0.2">
      <c r="A187" s="68">
        <v>5432</v>
      </c>
      <c r="B187" s="66" t="s">
        <v>406</v>
      </c>
      <c r="C187" s="69">
        <v>0</v>
      </c>
      <c r="D187" s="172">
        <v>0</v>
      </c>
      <c r="E187" s="66"/>
    </row>
    <row r="188" spans="1:5" x14ac:dyDescent="0.2">
      <c r="A188" s="165">
        <v>5440</v>
      </c>
      <c r="B188" s="162" t="s">
        <v>407</v>
      </c>
      <c r="C188" s="163">
        <f>+C189</f>
        <v>0</v>
      </c>
      <c r="D188" s="171">
        <f>+D189</f>
        <v>0</v>
      </c>
      <c r="E188" s="162"/>
    </row>
    <row r="189" spans="1:5" x14ac:dyDescent="0.2">
      <c r="A189" s="68">
        <v>5441</v>
      </c>
      <c r="B189" s="66" t="s">
        <v>407</v>
      </c>
      <c r="C189" s="69">
        <v>0</v>
      </c>
      <c r="D189" s="172">
        <v>0</v>
      </c>
      <c r="E189" s="66"/>
    </row>
    <row r="190" spans="1:5" x14ac:dyDescent="0.2">
      <c r="A190" s="165">
        <v>5450</v>
      </c>
      <c r="B190" s="162" t="s">
        <v>408</v>
      </c>
      <c r="C190" s="163">
        <f>SUM(C191:C192)</f>
        <v>0</v>
      </c>
      <c r="D190" s="171">
        <f>SUM(D191:D192)</f>
        <v>0</v>
      </c>
      <c r="E190" s="162"/>
    </row>
    <row r="191" spans="1:5" x14ac:dyDescent="0.2">
      <c r="A191" s="68">
        <v>5451</v>
      </c>
      <c r="B191" s="66" t="s">
        <v>409</v>
      </c>
      <c r="C191" s="69">
        <v>0</v>
      </c>
      <c r="D191" s="172">
        <v>0</v>
      </c>
      <c r="E191" s="66"/>
    </row>
    <row r="192" spans="1:5" x14ac:dyDescent="0.2">
      <c r="A192" s="68">
        <v>5452</v>
      </c>
      <c r="B192" s="66" t="s">
        <v>410</v>
      </c>
      <c r="C192" s="69">
        <v>0</v>
      </c>
      <c r="D192" s="172">
        <v>0</v>
      </c>
      <c r="E192" s="66"/>
    </row>
    <row r="193" spans="1:5" x14ac:dyDescent="0.2">
      <c r="A193" s="201">
        <v>5500</v>
      </c>
      <c r="B193" s="192" t="s">
        <v>411</v>
      </c>
      <c r="C193" s="193">
        <f>+C194+C203+C206</f>
        <v>1276158.45</v>
      </c>
      <c r="D193" s="202">
        <f>+D194+D203+D206</f>
        <v>7.5010921462596386E-2</v>
      </c>
      <c r="E193" s="162"/>
    </row>
    <row r="194" spans="1:5" x14ac:dyDescent="0.2">
      <c r="A194" s="201">
        <v>5510</v>
      </c>
      <c r="B194" s="192" t="s">
        <v>412</v>
      </c>
      <c r="C194" s="193">
        <f>SUM(C195:C202)</f>
        <v>1276158.45</v>
      </c>
      <c r="D194" s="202">
        <f>SUM(D195:D202)</f>
        <v>7.5010921462596386E-2</v>
      </c>
      <c r="E194" s="162"/>
    </row>
    <row r="195" spans="1:5" x14ac:dyDescent="0.2">
      <c r="A195" s="68">
        <v>5511</v>
      </c>
      <c r="B195" s="66" t="s">
        <v>413</v>
      </c>
      <c r="C195" s="69">
        <v>0</v>
      </c>
      <c r="D195" s="172">
        <f t="shared" ref="D195:D202" si="2">+C195/5116250.1</f>
        <v>0</v>
      </c>
      <c r="E195" s="66"/>
    </row>
    <row r="196" spans="1:5" x14ac:dyDescent="0.2">
      <c r="A196" s="68">
        <v>5512</v>
      </c>
      <c r="B196" s="66" t="s">
        <v>414</v>
      </c>
      <c r="C196" s="69">
        <v>0</v>
      </c>
      <c r="D196" s="172">
        <f t="shared" si="2"/>
        <v>0</v>
      </c>
      <c r="E196" s="66"/>
    </row>
    <row r="197" spans="1:5" x14ac:dyDescent="0.2">
      <c r="A197" s="68">
        <v>5513</v>
      </c>
      <c r="B197" s="66" t="s">
        <v>415</v>
      </c>
      <c r="C197" s="69">
        <v>277726.05</v>
      </c>
      <c r="D197" s="172">
        <f>+C197/17012968.58</f>
        <v>1.6324373297584731E-2</v>
      </c>
      <c r="E197" s="66"/>
    </row>
    <row r="198" spans="1:5" x14ac:dyDescent="0.2">
      <c r="A198" s="68">
        <v>5514</v>
      </c>
      <c r="B198" s="66" t="s">
        <v>416</v>
      </c>
      <c r="C198" s="69">
        <v>0</v>
      </c>
      <c r="D198" s="172">
        <f t="shared" si="2"/>
        <v>0</v>
      </c>
      <c r="E198" s="66"/>
    </row>
    <row r="199" spans="1:5" x14ac:dyDescent="0.2">
      <c r="A199" s="68">
        <v>5515</v>
      </c>
      <c r="B199" s="66" t="s">
        <v>417</v>
      </c>
      <c r="C199" s="69">
        <v>925235.37</v>
      </c>
      <c r="D199" s="172">
        <f>+C199/17012968.58</f>
        <v>5.4384122656153173E-2</v>
      </c>
      <c r="E199" s="66"/>
    </row>
    <row r="200" spans="1:5" x14ac:dyDescent="0.2">
      <c r="A200" s="68">
        <v>5516</v>
      </c>
      <c r="B200" s="66" t="s">
        <v>418</v>
      </c>
      <c r="C200" s="69">
        <v>2700</v>
      </c>
      <c r="D200" s="172">
        <f t="shared" ref="D200:D201" si="3">+C200/17012968.58</f>
        <v>1.5870246202500187E-4</v>
      </c>
      <c r="E200" s="66"/>
    </row>
    <row r="201" spans="1:5" x14ac:dyDescent="0.2">
      <c r="A201" s="68">
        <v>5517</v>
      </c>
      <c r="B201" s="66" t="s">
        <v>419</v>
      </c>
      <c r="C201" s="69">
        <v>70497.03</v>
      </c>
      <c r="D201" s="172">
        <f t="shared" si="3"/>
        <v>4.1437230468334887E-3</v>
      </c>
      <c r="E201" s="66"/>
    </row>
    <row r="202" spans="1:5" x14ac:dyDescent="0.2">
      <c r="A202" s="68">
        <v>5518</v>
      </c>
      <c r="B202" s="66" t="s">
        <v>420</v>
      </c>
      <c r="C202" s="69">
        <v>0</v>
      </c>
      <c r="D202" s="172">
        <f t="shared" si="2"/>
        <v>0</v>
      </c>
      <c r="E202" s="66"/>
    </row>
    <row r="203" spans="1:5" x14ac:dyDescent="0.2">
      <c r="A203" s="165">
        <v>5520</v>
      </c>
      <c r="B203" s="162" t="s">
        <v>421</v>
      </c>
      <c r="C203" s="163">
        <f>SUM(C204:C205)</f>
        <v>0</v>
      </c>
      <c r="D203" s="171">
        <f>SUM(D204:D205)</f>
        <v>0</v>
      </c>
      <c r="E203" s="162"/>
    </row>
    <row r="204" spans="1:5" x14ac:dyDescent="0.2">
      <c r="A204" s="68">
        <v>5521</v>
      </c>
      <c r="B204" s="66" t="s">
        <v>422</v>
      </c>
      <c r="C204" s="69">
        <v>0</v>
      </c>
      <c r="D204" s="172">
        <v>0</v>
      </c>
      <c r="E204" s="66"/>
    </row>
    <row r="205" spans="1:5" x14ac:dyDescent="0.2">
      <c r="A205" s="68">
        <v>5522</v>
      </c>
      <c r="B205" s="66" t="s">
        <v>423</v>
      </c>
      <c r="C205" s="69">
        <v>0</v>
      </c>
      <c r="D205" s="172">
        <v>0</v>
      </c>
      <c r="E205" s="66"/>
    </row>
    <row r="206" spans="1:5" x14ac:dyDescent="0.2">
      <c r="A206" s="165">
        <v>5530</v>
      </c>
      <c r="B206" s="162" t="s">
        <v>424</v>
      </c>
      <c r="C206" s="163">
        <f>SUM(C207:C211)</f>
        <v>0</v>
      </c>
      <c r="D206" s="171">
        <f>SUM(D207:D211)</f>
        <v>0</v>
      </c>
      <c r="E206" s="162"/>
    </row>
    <row r="207" spans="1:5" x14ac:dyDescent="0.2">
      <c r="A207" s="68">
        <v>5531</v>
      </c>
      <c r="B207" s="66" t="s">
        <v>425</v>
      </c>
      <c r="C207" s="69">
        <v>0</v>
      </c>
      <c r="D207" s="172">
        <v>0</v>
      </c>
      <c r="E207" s="66"/>
    </row>
    <row r="208" spans="1:5" x14ac:dyDescent="0.2">
      <c r="A208" s="68">
        <v>5532</v>
      </c>
      <c r="B208" s="66" t="s">
        <v>426</v>
      </c>
      <c r="C208" s="69">
        <v>0</v>
      </c>
      <c r="D208" s="172">
        <v>0</v>
      </c>
      <c r="E208" s="66"/>
    </row>
    <row r="209" spans="1:5" x14ac:dyDescent="0.2">
      <c r="A209" s="68">
        <v>5533</v>
      </c>
      <c r="B209" s="66" t="s">
        <v>427</v>
      </c>
      <c r="C209" s="69">
        <v>0</v>
      </c>
      <c r="D209" s="172">
        <v>0</v>
      </c>
      <c r="E209" s="66"/>
    </row>
    <row r="210" spans="1:5" x14ac:dyDescent="0.2">
      <c r="A210" s="68">
        <v>5534</v>
      </c>
      <c r="B210" s="66" t="s">
        <v>428</v>
      </c>
      <c r="C210" s="69">
        <v>0</v>
      </c>
      <c r="D210" s="172">
        <v>0</v>
      </c>
      <c r="E210" s="66"/>
    </row>
    <row r="211" spans="1:5" x14ac:dyDescent="0.2">
      <c r="A211" s="68">
        <v>5535</v>
      </c>
      <c r="B211" s="66" t="s">
        <v>429</v>
      </c>
      <c r="C211" s="69">
        <v>0</v>
      </c>
      <c r="D211" s="172">
        <v>0</v>
      </c>
      <c r="E211" s="66"/>
    </row>
    <row r="212" spans="1:5" x14ac:dyDescent="0.2">
      <c r="A212" s="165">
        <v>5590</v>
      </c>
      <c r="B212" s="162" t="s">
        <v>430</v>
      </c>
      <c r="C212" s="163">
        <f>SUM(C213:C221)</f>
        <v>0</v>
      </c>
      <c r="D212" s="171">
        <f>SUM(D213:D221)</f>
        <v>0</v>
      </c>
      <c r="E212" s="162"/>
    </row>
    <row r="213" spans="1:5" x14ac:dyDescent="0.2">
      <c r="A213" s="68">
        <v>5591</v>
      </c>
      <c r="B213" s="66" t="s">
        <v>431</v>
      </c>
      <c r="C213" s="69">
        <v>0</v>
      </c>
      <c r="D213" s="172">
        <v>0</v>
      </c>
      <c r="E213" s="66"/>
    </row>
    <row r="214" spans="1:5" x14ac:dyDescent="0.2">
      <c r="A214" s="68">
        <v>5592</v>
      </c>
      <c r="B214" s="66" t="s">
        <v>432</v>
      </c>
      <c r="C214" s="69">
        <v>0</v>
      </c>
      <c r="D214" s="172">
        <v>0</v>
      </c>
      <c r="E214" s="66"/>
    </row>
    <row r="215" spans="1:5" x14ac:dyDescent="0.2">
      <c r="A215" s="68">
        <v>5593</v>
      </c>
      <c r="B215" s="66" t="s">
        <v>433</v>
      </c>
      <c r="C215" s="69">
        <v>0</v>
      </c>
      <c r="D215" s="172">
        <v>0</v>
      </c>
      <c r="E215" s="66"/>
    </row>
    <row r="216" spans="1:5" x14ac:dyDescent="0.2">
      <c r="A216" s="68">
        <v>5594</v>
      </c>
      <c r="B216" s="66" t="s">
        <v>434</v>
      </c>
      <c r="C216" s="69">
        <v>0</v>
      </c>
      <c r="D216" s="172">
        <v>0</v>
      </c>
      <c r="E216" s="66"/>
    </row>
    <row r="217" spans="1:5" x14ac:dyDescent="0.2">
      <c r="A217" s="68">
        <v>5595</v>
      </c>
      <c r="B217" s="66" t="s">
        <v>435</v>
      </c>
      <c r="C217" s="69">
        <v>0</v>
      </c>
      <c r="D217" s="172">
        <v>0</v>
      </c>
      <c r="E217" s="66"/>
    </row>
    <row r="218" spans="1:5" x14ac:dyDescent="0.2">
      <c r="A218" s="68">
        <v>5596</v>
      </c>
      <c r="B218" s="66" t="s">
        <v>326</v>
      </c>
      <c r="C218" s="69">
        <v>0</v>
      </c>
      <c r="D218" s="172">
        <v>0</v>
      </c>
      <c r="E218" s="66"/>
    </row>
    <row r="219" spans="1:5" x14ac:dyDescent="0.2">
      <c r="A219" s="68">
        <v>5597</v>
      </c>
      <c r="B219" s="66" t="s">
        <v>436</v>
      </c>
      <c r="C219" s="69">
        <v>0</v>
      </c>
      <c r="D219" s="172">
        <v>0</v>
      </c>
      <c r="E219" s="66"/>
    </row>
    <row r="220" spans="1:5" x14ac:dyDescent="0.2">
      <c r="A220" s="68">
        <v>5598</v>
      </c>
      <c r="B220" s="66" t="s">
        <v>437</v>
      </c>
      <c r="C220" s="69">
        <v>0</v>
      </c>
      <c r="D220" s="172">
        <v>0</v>
      </c>
      <c r="E220" s="66"/>
    </row>
    <row r="221" spans="1:5" x14ac:dyDescent="0.2">
      <c r="A221" s="68">
        <v>5599</v>
      </c>
      <c r="B221" s="66" t="s">
        <v>438</v>
      </c>
      <c r="C221" s="69">
        <v>0</v>
      </c>
      <c r="D221" s="172">
        <v>0</v>
      </c>
      <c r="E221" s="66"/>
    </row>
    <row r="222" spans="1:5" x14ac:dyDescent="0.2">
      <c r="A222" s="165">
        <v>5600</v>
      </c>
      <c r="B222" s="162" t="s">
        <v>439</v>
      </c>
      <c r="C222" s="163">
        <f>SUM(C223:C224)</f>
        <v>0</v>
      </c>
      <c r="D222" s="171">
        <f>SUM(D223:D224)</f>
        <v>0</v>
      </c>
      <c r="E222" s="162"/>
    </row>
    <row r="223" spans="1:5" x14ac:dyDescent="0.2">
      <c r="A223" s="68">
        <v>5610</v>
      </c>
      <c r="B223" s="66" t="s">
        <v>440</v>
      </c>
      <c r="C223" s="69">
        <v>0</v>
      </c>
      <c r="D223" s="172">
        <v>0</v>
      </c>
      <c r="E223" s="66"/>
    </row>
    <row r="224" spans="1:5" x14ac:dyDescent="0.2">
      <c r="A224" s="68">
        <v>5611</v>
      </c>
      <c r="B224" s="66" t="s">
        <v>441</v>
      </c>
      <c r="C224" s="69">
        <v>0</v>
      </c>
      <c r="D224" s="172">
        <v>0</v>
      </c>
      <c r="E224" s="66"/>
    </row>
    <row r="226" spans="2:2" x14ac:dyDescent="0.2">
      <c r="B226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202</v>
      </c>
      <c r="B2" s="24" t="s">
        <v>203</v>
      </c>
    </row>
    <row r="3" spans="1:2" x14ac:dyDescent="0.2">
      <c r="A3" s="32"/>
      <c r="B3" s="4"/>
    </row>
    <row r="4" spans="1:2" ht="15" customHeight="1" x14ac:dyDescent="0.2">
      <c r="A4" s="112" t="s">
        <v>37</v>
      </c>
      <c r="B4" s="27" t="s">
        <v>204</v>
      </c>
    </row>
    <row r="5" spans="1:2" ht="15" customHeight="1" x14ac:dyDescent="0.2">
      <c r="A5" s="113"/>
      <c r="B5" s="27" t="s">
        <v>205</v>
      </c>
    </row>
    <row r="6" spans="1:2" ht="15" customHeight="1" x14ac:dyDescent="0.2">
      <c r="A6" s="113"/>
      <c r="B6" s="27" t="s">
        <v>442</v>
      </c>
    </row>
    <row r="7" spans="1:2" ht="15" customHeight="1" x14ac:dyDescent="0.2">
      <c r="A7" s="113"/>
      <c r="B7" s="27" t="s">
        <v>242</v>
      </c>
    </row>
    <row r="8" spans="1:2" ht="15" customHeight="1" x14ac:dyDescent="0.2">
      <c r="A8" s="113"/>
    </row>
    <row r="9" spans="1:2" ht="15" customHeight="1" x14ac:dyDescent="0.2">
      <c r="A9" s="112" t="s">
        <v>39</v>
      </c>
      <c r="B9" s="25" t="s">
        <v>443</v>
      </c>
    </row>
    <row r="10" spans="1:2" ht="15" customHeight="1" x14ac:dyDescent="0.2">
      <c r="A10" s="113"/>
      <c r="B10" s="33" t="s">
        <v>242</v>
      </c>
    </row>
    <row r="11" spans="1:2" ht="15" customHeight="1" x14ac:dyDescent="0.2">
      <c r="A11" s="113"/>
    </row>
    <row r="12" spans="1:2" ht="15" customHeight="1" x14ac:dyDescent="0.2">
      <c r="A12" s="112" t="s">
        <v>41</v>
      </c>
      <c r="B12" s="25" t="s">
        <v>443</v>
      </c>
    </row>
    <row r="13" spans="1:2" ht="22.5" x14ac:dyDescent="0.2">
      <c r="A13" s="113"/>
      <c r="B13" s="25" t="s">
        <v>444</v>
      </c>
    </row>
    <row r="14" spans="1:2" ht="15" customHeight="1" x14ac:dyDescent="0.2">
      <c r="A14" s="113"/>
      <c r="B14" s="33" t="s">
        <v>242</v>
      </c>
    </row>
    <row r="15" spans="1:2" ht="15" customHeight="1" x14ac:dyDescent="0.2">
      <c r="A15" s="113"/>
    </row>
    <row r="16" spans="1:2" ht="15" customHeight="1" x14ac:dyDescent="0.2">
      <c r="A16" s="113"/>
    </row>
    <row r="17" spans="1:2" ht="15" customHeight="1" x14ac:dyDescent="0.2">
      <c r="A17" s="112" t="s">
        <v>43</v>
      </c>
      <c r="B17" s="23" t="s">
        <v>445</v>
      </c>
    </row>
    <row r="18" spans="1:2" ht="15" customHeight="1" x14ac:dyDescent="0.2">
      <c r="A18" s="32"/>
      <c r="B18" s="23" t="s">
        <v>446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43"/>
  <sheetViews>
    <sheetView topLeftCell="A6" workbookViewId="0">
      <selection activeCell="E40" sqref="E40"/>
    </sheetView>
  </sheetViews>
  <sheetFormatPr baseColWidth="10" defaultColWidth="19.5703125" defaultRowHeight="11.25" x14ac:dyDescent="0.2"/>
  <cols>
    <col min="1" max="1" width="19.5703125" style="47"/>
    <col min="2" max="2" width="36.5703125" style="47" customWidth="1"/>
    <col min="3" max="16384" width="19.5703125" style="47"/>
  </cols>
  <sheetData>
    <row r="1" spans="1:5" ht="18.95" customHeight="1" x14ac:dyDescent="0.2">
      <c r="A1" s="228" t="str">
        <f>ESF!A1</f>
        <v>ACADEMIA METROPOLITANA DE SEGURIDAD PÚBLICA DE LEÓN, GUANAJUATO</v>
      </c>
      <c r="B1" s="228"/>
      <c r="C1" s="228"/>
      <c r="D1" s="45" t="s">
        <v>0</v>
      </c>
      <c r="E1" s="46">
        <f>'Notas a los Edos Financieros'!D1</f>
        <v>2023</v>
      </c>
    </row>
    <row r="2" spans="1:5" ht="18.95" customHeight="1" x14ac:dyDescent="0.2">
      <c r="A2" s="228" t="s">
        <v>447</v>
      </c>
      <c r="B2" s="228"/>
      <c r="C2" s="228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228" t="str">
        <f>ESF!A3</f>
        <v>Correspondiente del 01 de Enero al 31 de Diciembre 2023</v>
      </c>
      <c r="B3" s="228"/>
      <c r="C3" s="228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448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180</v>
      </c>
    </row>
    <row r="8" spans="1:5" x14ac:dyDescent="0.2">
      <c r="A8" s="51">
        <v>3110</v>
      </c>
      <c r="B8" s="47" t="s">
        <v>301</v>
      </c>
      <c r="C8" s="52">
        <v>0</v>
      </c>
    </row>
    <row r="9" spans="1:5" x14ac:dyDescent="0.2">
      <c r="A9" s="203">
        <v>3120</v>
      </c>
      <c r="B9" s="204" t="s">
        <v>449</v>
      </c>
      <c r="C9" s="205">
        <f>+C10</f>
        <v>36942832.619999997</v>
      </c>
      <c r="D9" s="204"/>
      <c r="E9" s="204"/>
    </row>
    <row r="10" spans="1:5" x14ac:dyDescent="0.2">
      <c r="A10" s="51" t="s">
        <v>800</v>
      </c>
      <c r="B10" s="47" t="s">
        <v>801</v>
      </c>
      <c r="C10" s="52">
        <v>36942832.619999997</v>
      </c>
      <c r="D10" s="47" t="s">
        <v>802</v>
      </c>
    </row>
    <row r="11" spans="1:5" x14ac:dyDescent="0.2">
      <c r="A11" s="51">
        <v>3130</v>
      </c>
      <c r="B11" s="47" t="s">
        <v>450</v>
      </c>
      <c r="C11" s="52">
        <v>0</v>
      </c>
    </row>
    <row r="13" spans="1:5" x14ac:dyDescent="0.2">
      <c r="A13" s="49" t="s">
        <v>451</v>
      </c>
      <c r="B13" s="49"/>
      <c r="C13" s="49"/>
      <c r="D13" s="49"/>
      <c r="E13" s="49"/>
    </row>
    <row r="14" spans="1:5" x14ac:dyDescent="0.2">
      <c r="A14" s="50" t="s">
        <v>67</v>
      </c>
      <c r="B14" s="50" t="s">
        <v>68</v>
      </c>
      <c r="C14" s="50" t="s">
        <v>69</v>
      </c>
      <c r="D14" s="50" t="s">
        <v>452</v>
      </c>
      <c r="E14" s="50"/>
    </row>
    <row r="15" spans="1:5" x14ac:dyDescent="0.2">
      <c r="A15" s="203">
        <v>3210</v>
      </c>
      <c r="B15" s="204" t="s">
        <v>453</v>
      </c>
      <c r="C15" s="205">
        <f>+C16</f>
        <v>1667927.4299999997</v>
      </c>
      <c r="D15" s="204"/>
      <c r="E15" s="204"/>
    </row>
    <row r="16" spans="1:5" x14ac:dyDescent="0.2">
      <c r="A16" s="51" t="s">
        <v>803</v>
      </c>
      <c r="B16" s="47" t="s">
        <v>804</v>
      </c>
      <c r="C16" s="52">
        <v>1667927.4299999997</v>
      </c>
    </row>
    <row r="17" spans="1:5" x14ac:dyDescent="0.2">
      <c r="A17" s="203">
        <v>3220</v>
      </c>
      <c r="B17" s="204" t="s">
        <v>454</v>
      </c>
      <c r="C17" s="205">
        <f>SUM(C18:C29)</f>
        <v>20774925.580000002</v>
      </c>
      <c r="D17" s="204"/>
      <c r="E17" s="204"/>
    </row>
    <row r="18" spans="1:5" x14ac:dyDescent="0.2">
      <c r="A18" s="51" t="s">
        <v>805</v>
      </c>
      <c r="B18" s="47" t="s">
        <v>806</v>
      </c>
      <c r="C18" s="52">
        <v>2790361.87</v>
      </c>
    </row>
    <row r="19" spans="1:5" x14ac:dyDescent="0.2">
      <c r="A19" s="51" t="s">
        <v>807</v>
      </c>
      <c r="B19" s="47" t="s">
        <v>808</v>
      </c>
      <c r="C19" s="52">
        <v>2040543.66</v>
      </c>
    </row>
    <row r="20" spans="1:5" x14ac:dyDescent="0.2">
      <c r="A20" s="51" t="s">
        <v>809</v>
      </c>
      <c r="B20" s="47" t="s">
        <v>810</v>
      </c>
      <c r="C20" s="52">
        <v>1139264.5900000001</v>
      </c>
    </row>
    <row r="21" spans="1:5" x14ac:dyDescent="0.2">
      <c r="A21" s="51" t="s">
        <v>811</v>
      </c>
      <c r="B21" s="47" t="s">
        <v>812</v>
      </c>
      <c r="C21" s="52">
        <v>-1188462.8700000001</v>
      </c>
    </row>
    <row r="22" spans="1:5" x14ac:dyDescent="0.2">
      <c r="A22" s="51" t="s">
        <v>813</v>
      </c>
      <c r="B22" s="47" t="s">
        <v>814</v>
      </c>
      <c r="C22" s="52">
        <v>1154421.8799999999</v>
      </c>
    </row>
    <row r="23" spans="1:5" x14ac:dyDescent="0.2">
      <c r="A23" s="51" t="s">
        <v>815</v>
      </c>
      <c r="B23" s="47" t="s">
        <v>816</v>
      </c>
      <c r="C23" s="52">
        <v>1941794.52</v>
      </c>
    </row>
    <row r="24" spans="1:5" x14ac:dyDescent="0.2">
      <c r="A24" s="51" t="s">
        <v>817</v>
      </c>
      <c r="B24" s="47" t="s">
        <v>818</v>
      </c>
      <c r="C24" s="52">
        <v>-2748352.32</v>
      </c>
    </row>
    <row r="25" spans="1:5" x14ac:dyDescent="0.2">
      <c r="A25" s="51" t="s">
        <v>819</v>
      </c>
      <c r="B25" s="47" t="s">
        <v>820</v>
      </c>
      <c r="C25" s="52">
        <v>14009082.18</v>
      </c>
    </row>
    <row r="26" spans="1:5" x14ac:dyDescent="0.2">
      <c r="A26" s="51" t="s">
        <v>821</v>
      </c>
      <c r="B26" s="47" t="s">
        <v>822</v>
      </c>
      <c r="C26" s="52">
        <v>3834153.98</v>
      </c>
    </row>
    <row r="27" spans="1:5" x14ac:dyDescent="0.2">
      <c r="A27" s="51" t="s">
        <v>823</v>
      </c>
      <c r="B27" s="47" t="s">
        <v>824</v>
      </c>
      <c r="C27" s="52">
        <v>2032374.03</v>
      </c>
    </row>
    <row r="28" spans="1:5" x14ac:dyDescent="0.2">
      <c r="A28" s="51" t="s">
        <v>825</v>
      </c>
      <c r="B28" s="47" t="s">
        <v>826</v>
      </c>
      <c r="C28" s="52">
        <v>-1378869.47</v>
      </c>
    </row>
    <row r="29" spans="1:5" x14ac:dyDescent="0.2">
      <c r="A29" s="51" t="s">
        <v>827</v>
      </c>
      <c r="B29" s="47" t="s">
        <v>828</v>
      </c>
      <c r="C29" s="52">
        <v>-2851386.47</v>
      </c>
    </row>
    <row r="30" spans="1:5" x14ac:dyDescent="0.2">
      <c r="A30" s="51">
        <v>3230</v>
      </c>
      <c r="B30" s="47" t="s">
        <v>455</v>
      </c>
      <c r="C30" s="52">
        <v>0</v>
      </c>
    </row>
    <row r="31" spans="1:5" x14ac:dyDescent="0.2">
      <c r="A31" s="51">
        <v>3231</v>
      </c>
      <c r="B31" s="47" t="s">
        <v>456</v>
      </c>
      <c r="C31" s="52">
        <v>0</v>
      </c>
    </row>
    <row r="32" spans="1:5" x14ac:dyDescent="0.2">
      <c r="A32" s="51">
        <v>3232</v>
      </c>
      <c r="B32" s="47" t="s">
        <v>457</v>
      </c>
      <c r="C32" s="52">
        <v>0</v>
      </c>
    </row>
    <row r="33" spans="1:3" x14ac:dyDescent="0.2">
      <c r="A33" s="51">
        <v>3233</v>
      </c>
      <c r="B33" s="47" t="s">
        <v>458</v>
      </c>
      <c r="C33" s="52">
        <v>0</v>
      </c>
    </row>
    <row r="34" spans="1:3" x14ac:dyDescent="0.2">
      <c r="A34" s="51">
        <v>3239</v>
      </c>
      <c r="B34" s="47" t="s">
        <v>459</v>
      </c>
      <c r="C34" s="52">
        <v>0</v>
      </c>
    </row>
    <row r="35" spans="1:3" x14ac:dyDescent="0.2">
      <c r="A35" s="51">
        <v>3240</v>
      </c>
      <c r="B35" s="47" t="s">
        <v>460</v>
      </c>
      <c r="C35" s="52">
        <v>0</v>
      </c>
    </row>
    <row r="36" spans="1:3" x14ac:dyDescent="0.2">
      <c r="A36" s="51">
        <v>3241</v>
      </c>
      <c r="B36" s="47" t="s">
        <v>461</v>
      </c>
      <c r="C36" s="52">
        <v>0</v>
      </c>
    </row>
    <row r="37" spans="1:3" x14ac:dyDescent="0.2">
      <c r="A37" s="51">
        <v>3242</v>
      </c>
      <c r="B37" s="47" t="s">
        <v>462</v>
      </c>
      <c r="C37" s="52">
        <v>0</v>
      </c>
    </row>
    <row r="38" spans="1:3" x14ac:dyDescent="0.2">
      <c r="A38" s="51">
        <v>3243</v>
      </c>
      <c r="B38" s="47" t="s">
        <v>463</v>
      </c>
      <c r="C38" s="52">
        <v>0</v>
      </c>
    </row>
    <row r="39" spans="1:3" x14ac:dyDescent="0.2">
      <c r="A39" s="51">
        <v>3250</v>
      </c>
      <c r="B39" s="47" t="s">
        <v>464</v>
      </c>
      <c r="C39" s="52">
        <v>0</v>
      </c>
    </row>
    <row r="40" spans="1:3" x14ac:dyDescent="0.2">
      <c r="A40" s="51">
        <v>3251</v>
      </c>
      <c r="B40" s="47" t="s">
        <v>465</v>
      </c>
      <c r="C40" s="52">
        <v>0</v>
      </c>
    </row>
    <row r="41" spans="1:3" x14ac:dyDescent="0.2">
      <c r="A41" s="51">
        <v>3252</v>
      </c>
      <c r="B41" s="47" t="s">
        <v>466</v>
      </c>
      <c r="C41" s="52">
        <v>0</v>
      </c>
    </row>
    <row r="43" spans="1:3" x14ac:dyDescent="0.2">
      <c r="B43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202</v>
      </c>
      <c r="B2" s="24" t="s">
        <v>203</v>
      </c>
    </row>
    <row r="4" spans="1:2" ht="15" customHeight="1" x14ac:dyDescent="0.2">
      <c r="A4" s="112" t="s">
        <v>45</v>
      </c>
      <c r="B4" s="27" t="s">
        <v>204</v>
      </c>
    </row>
    <row r="5" spans="1:2" ht="15" customHeight="1" x14ac:dyDescent="0.2">
      <c r="B5" s="27"/>
    </row>
    <row r="6" spans="1:2" ht="15" customHeight="1" x14ac:dyDescent="0.2">
      <c r="A6" s="112" t="s">
        <v>47</v>
      </c>
      <c r="B6" s="27" t="s">
        <v>205</v>
      </c>
    </row>
    <row r="7" spans="1:2" ht="15" customHeight="1" x14ac:dyDescent="0.2">
      <c r="B7" s="27" t="s">
        <v>467</v>
      </c>
    </row>
    <row r="8" spans="1:2" ht="22.5" x14ac:dyDescent="0.2">
      <c r="B8" s="25" t="s">
        <v>468</v>
      </c>
    </row>
    <row r="9" spans="1:2" ht="15" customHeight="1" x14ac:dyDescent="0.2">
      <c r="B9" s="27" t="s">
        <v>469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46"/>
  <sheetViews>
    <sheetView topLeftCell="A19" zoomScale="89" zoomScaleNormal="89" workbookViewId="0">
      <selection activeCell="H129" sqref="H129"/>
    </sheetView>
  </sheetViews>
  <sheetFormatPr baseColWidth="10" defaultColWidth="9.140625" defaultRowHeight="11.25" x14ac:dyDescent="0.2"/>
  <cols>
    <col min="1" max="1" width="20.42578125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6" width="12.7109375" style="47" bestFit="1" customWidth="1"/>
    <col min="7" max="7" width="9.28515625" style="47" bestFit="1" customWidth="1"/>
    <col min="8" max="8" width="10.140625" style="47" bestFit="1" customWidth="1"/>
    <col min="9" max="16384" width="9.140625" style="47"/>
  </cols>
  <sheetData>
    <row r="1" spans="1:5" s="53" customFormat="1" ht="18.95" customHeight="1" x14ac:dyDescent="0.25">
      <c r="A1" s="228" t="str">
        <f>ESF!A1</f>
        <v>ACADEMIA METROPOLITANA DE SEGURIDAD PÚBLICA DE LEÓN, GUANAJUATO</v>
      </c>
      <c r="B1" s="228"/>
      <c r="C1" s="228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228" t="s">
        <v>470</v>
      </c>
      <c r="B2" s="228"/>
      <c r="C2" s="228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228" t="str">
        <f>ESF!A3</f>
        <v>Correspondiente del 01 de Enero al 31 de Diciembre 2023</v>
      </c>
      <c r="B3" s="228"/>
      <c r="C3" s="228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471</v>
      </c>
      <c r="B6" s="49"/>
      <c r="C6" s="49"/>
      <c r="D6" s="49"/>
    </row>
    <row r="7" spans="1:5" x14ac:dyDescent="0.2">
      <c r="A7" s="50" t="s">
        <v>67</v>
      </c>
      <c r="B7" s="50" t="s">
        <v>472</v>
      </c>
      <c r="C7" s="123">
        <v>2023</v>
      </c>
      <c r="D7" s="123">
        <v>2022</v>
      </c>
    </row>
    <row r="8" spans="1:5" x14ac:dyDescent="0.2">
      <c r="A8" s="203">
        <v>1111</v>
      </c>
      <c r="B8" s="204" t="s">
        <v>473</v>
      </c>
      <c r="C8" s="205">
        <f>+C9</f>
        <v>5541.38</v>
      </c>
      <c r="D8" s="205">
        <f>+D9</f>
        <v>10541.38</v>
      </c>
    </row>
    <row r="9" spans="1:5" x14ac:dyDescent="0.2">
      <c r="A9" s="206" t="s">
        <v>837</v>
      </c>
      <c r="B9" s="207" t="s">
        <v>838</v>
      </c>
      <c r="C9" s="205">
        <f>SUM(C10:C11)</f>
        <v>5541.38</v>
      </c>
      <c r="D9" s="205">
        <f>SUM(D10:D11)</f>
        <v>10541.38</v>
      </c>
    </row>
    <row r="10" spans="1:5" x14ac:dyDescent="0.2">
      <c r="A10" s="51" t="s">
        <v>829</v>
      </c>
      <c r="B10" s="47" t="s">
        <v>830</v>
      </c>
      <c r="C10" s="52">
        <v>5141.38</v>
      </c>
      <c r="D10" s="52">
        <v>10141.379999999999</v>
      </c>
    </row>
    <row r="11" spans="1:5" x14ac:dyDescent="0.2">
      <c r="A11" s="51" t="s">
        <v>831</v>
      </c>
      <c r="B11" s="47" t="s">
        <v>832</v>
      </c>
      <c r="C11" s="52">
        <v>400</v>
      </c>
      <c r="D11" s="52">
        <v>400</v>
      </c>
    </row>
    <row r="12" spans="1:5" x14ac:dyDescent="0.2">
      <c r="A12" s="203">
        <v>1112</v>
      </c>
      <c r="B12" s="204" t="s">
        <v>474</v>
      </c>
      <c r="C12" s="205">
        <f>+C13</f>
        <v>15457989.109999999</v>
      </c>
      <c r="D12" s="205">
        <f>+D13</f>
        <v>13732258.810000001</v>
      </c>
    </row>
    <row r="13" spans="1:5" x14ac:dyDescent="0.2">
      <c r="A13" s="203" t="s">
        <v>839</v>
      </c>
      <c r="B13" s="204" t="s">
        <v>840</v>
      </c>
      <c r="C13" s="205">
        <f>SUM(C14:C15)</f>
        <v>15457989.109999999</v>
      </c>
      <c r="D13" s="205">
        <f>SUM(D14:D15)</f>
        <v>13732258.810000001</v>
      </c>
    </row>
    <row r="14" spans="1:5" x14ac:dyDescent="0.2">
      <c r="A14" s="51" t="s">
        <v>833</v>
      </c>
      <c r="B14" s="47" t="s">
        <v>834</v>
      </c>
      <c r="C14" s="52">
        <v>1134490.9099999999</v>
      </c>
      <c r="D14" s="52">
        <v>242570.81</v>
      </c>
    </row>
    <row r="15" spans="1:5" x14ac:dyDescent="0.2">
      <c r="A15" s="51" t="s">
        <v>835</v>
      </c>
      <c r="B15" s="47" t="s">
        <v>836</v>
      </c>
      <c r="C15" s="52">
        <v>14323498.199999999</v>
      </c>
      <c r="D15" s="52">
        <v>13489688</v>
      </c>
    </row>
    <row r="16" spans="1:5" x14ac:dyDescent="0.2">
      <c r="A16" s="51">
        <v>1113</v>
      </c>
      <c r="B16" s="47" t="s">
        <v>475</v>
      </c>
      <c r="C16" s="52">
        <v>0</v>
      </c>
      <c r="D16" s="52">
        <v>0</v>
      </c>
    </row>
    <row r="17" spans="1:5" x14ac:dyDescent="0.2">
      <c r="A17" s="51">
        <v>1114</v>
      </c>
      <c r="B17" s="47" t="s">
        <v>71</v>
      </c>
      <c r="C17" s="52">
        <v>0</v>
      </c>
      <c r="D17" s="52">
        <v>0</v>
      </c>
    </row>
    <row r="18" spans="1:5" x14ac:dyDescent="0.2">
      <c r="A18" s="51">
        <v>1115</v>
      </c>
      <c r="B18" s="47" t="s">
        <v>72</v>
      </c>
      <c r="C18" s="52">
        <v>0</v>
      </c>
      <c r="D18" s="52">
        <v>0</v>
      </c>
    </row>
    <row r="19" spans="1:5" x14ac:dyDescent="0.2">
      <c r="A19" s="51">
        <v>1116</v>
      </c>
      <c r="B19" s="47" t="s">
        <v>476</v>
      </c>
      <c r="C19" s="52">
        <v>0</v>
      </c>
      <c r="D19" s="52">
        <v>0</v>
      </c>
    </row>
    <row r="20" spans="1:5" x14ac:dyDescent="0.2">
      <c r="A20" s="51">
        <v>1119</v>
      </c>
      <c r="B20" s="47" t="s">
        <v>477</v>
      </c>
      <c r="C20" s="52">
        <v>0</v>
      </c>
      <c r="D20" s="52">
        <v>0</v>
      </c>
    </row>
    <row r="21" spans="1:5" x14ac:dyDescent="0.2">
      <c r="A21" s="203">
        <v>1110</v>
      </c>
      <c r="B21" s="208" t="s">
        <v>478</v>
      </c>
      <c r="C21" s="205">
        <f>+C8+C12</f>
        <v>15463530.49</v>
      </c>
      <c r="D21" s="205">
        <f>+D8+D12</f>
        <v>13742800.190000001</v>
      </c>
    </row>
    <row r="24" spans="1:5" x14ac:dyDescent="0.2">
      <c r="A24" s="49" t="s">
        <v>479</v>
      </c>
      <c r="B24" s="49"/>
      <c r="C24" s="49"/>
      <c r="D24" s="49"/>
    </row>
    <row r="25" spans="1:5" x14ac:dyDescent="0.2">
      <c r="A25" s="50" t="s">
        <v>67</v>
      </c>
      <c r="B25" s="50" t="s">
        <v>472</v>
      </c>
      <c r="C25" s="123" t="s">
        <v>480</v>
      </c>
      <c r="D25" s="123" t="s">
        <v>481</v>
      </c>
    </row>
    <row r="26" spans="1:5" x14ac:dyDescent="0.2">
      <c r="A26" s="203">
        <v>1230</v>
      </c>
      <c r="B26" s="209" t="s">
        <v>120</v>
      </c>
      <c r="C26" s="205">
        <f>SUM(C27:C33)</f>
        <v>36929332.620000005</v>
      </c>
      <c r="D26" s="205">
        <f>SUM(D27:D33)</f>
        <v>36929332.620000005</v>
      </c>
    </row>
    <row r="27" spans="1:5" x14ac:dyDescent="0.2">
      <c r="A27" s="51">
        <v>1231</v>
      </c>
      <c r="B27" s="130" t="s">
        <v>121</v>
      </c>
      <c r="C27" s="52">
        <v>26830203.460000001</v>
      </c>
      <c r="D27" s="52">
        <v>26830203.460000001</v>
      </c>
      <c r="E27" s="59" t="s">
        <v>863</v>
      </c>
    </row>
    <row r="28" spans="1:5" x14ac:dyDescent="0.2">
      <c r="A28" s="51">
        <v>1232</v>
      </c>
      <c r="B28" s="130" t="s">
        <v>122</v>
      </c>
      <c r="C28" s="52">
        <v>0</v>
      </c>
      <c r="D28" s="52">
        <v>0</v>
      </c>
      <c r="E28" s="59"/>
    </row>
    <row r="29" spans="1:5" x14ac:dyDescent="0.2">
      <c r="A29" s="51">
        <v>1233</v>
      </c>
      <c r="B29" s="130" t="s">
        <v>123</v>
      </c>
      <c r="C29" s="52">
        <v>10099129.16</v>
      </c>
      <c r="D29" s="52">
        <v>10099129.16</v>
      </c>
      <c r="E29" s="59" t="s">
        <v>863</v>
      </c>
    </row>
    <row r="30" spans="1:5" x14ac:dyDescent="0.2">
      <c r="A30" s="51">
        <v>1234</v>
      </c>
      <c r="B30" s="130" t="s">
        <v>124</v>
      </c>
      <c r="C30" s="52">
        <v>0</v>
      </c>
      <c r="D30" s="52">
        <v>0</v>
      </c>
    </row>
    <row r="31" spans="1:5" x14ac:dyDescent="0.2">
      <c r="A31" s="51">
        <v>1235</v>
      </c>
      <c r="B31" s="47" t="s">
        <v>125</v>
      </c>
      <c r="C31" s="52">
        <v>0</v>
      </c>
      <c r="D31" s="52">
        <v>0</v>
      </c>
    </row>
    <row r="32" spans="1:5" x14ac:dyDescent="0.2">
      <c r="A32" s="51">
        <v>1236</v>
      </c>
      <c r="B32" s="47" t="s">
        <v>126</v>
      </c>
      <c r="C32" s="52">
        <v>0</v>
      </c>
      <c r="D32" s="52">
        <v>0</v>
      </c>
    </row>
    <row r="33" spans="1:4" x14ac:dyDescent="0.2">
      <c r="A33" s="51">
        <v>1239</v>
      </c>
      <c r="B33" s="47" t="s">
        <v>127</v>
      </c>
      <c r="C33" s="52">
        <v>0</v>
      </c>
      <c r="D33" s="52">
        <v>0</v>
      </c>
    </row>
    <row r="34" spans="1:4" x14ac:dyDescent="0.2">
      <c r="A34" s="203">
        <v>1240</v>
      </c>
      <c r="B34" s="204" t="s">
        <v>128</v>
      </c>
      <c r="C34" s="205">
        <f>SUM(C35:C42)</f>
        <v>1015615.84</v>
      </c>
      <c r="D34" s="205">
        <f>SUM(D35:D42)</f>
        <v>1015615.84</v>
      </c>
    </row>
    <row r="35" spans="1:4" x14ac:dyDescent="0.2">
      <c r="A35" s="51">
        <v>1241</v>
      </c>
      <c r="B35" s="47" t="s">
        <v>129</v>
      </c>
      <c r="C35" s="52">
        <v>830170.95</v>
      </c>
      <c r="D35" s="52">
        <v>830170.95</v>
      </c>
    </row>
    <row r="36" spans="1:4" x14ac:dyDescent="0.2">
      <c r="A36" s="51">
        <v>1242</v>
      </c>
      <c r="B36" s="47" t="s">
        <v>130</v>
      </c>
      <c r="C36" s="52">
        <v>46707.78</v>
      </c>
      <c r="D36" s="52">
        <v>46707.78</v>
      </c>
    </row>
    <row r="37" spans="1:4" x14ac:dyDescent="0.2">
      <c r="A37" s="51">
        <v>1243</v>
      </c>
      <c r="B37" s="47" t="s">
        <v>131</v>
      </c>
      <c r="C37" s="52">
        <v>8245.7199999999993</v>
      </c>
      <c r="D37" s="52">
        <v>8245.7199999999993</v>
      </c>
    </row>
    <row r="38" spans="1:4" x14ac:dyDescent="0.2">
      <c r="A38" s="51">
        <v>1244</v>
      </c>
      <c r="B38" s="47" t="s">
        <v>132</v>
      </c>
      <c r="C38" s="52">
        <v>0</v>
      </c>
      <c r="D38" s="52">
        <v>0</v>
      </c>
    </row>
    <row r="39" spans="1:4" x14ac:dyDescent="0.2">
      <c r="A39" s="51">
        <v>1245</v>
      </c>
      <c r="B39" s="47" t="s">
        <v>133</v>
      </c>
      <c r="C39" s="52">
        <v>71724.100000000006</v>
      </c>
      <c r="D39" s="52">
        <v>71724.100000000006</v>
      </c>
    </row>
    <row r="40" spans="1:4" x14ac:dyDescent="0.2">
      <c r="A40" s="51">
        <v>1246</v>
      </c>
      <c r="B40" s="47" t="s">
        <v>134</v>
      </c>
      <c r="C40" s="52">
        <v>58767.29</v>
      </c>
      <c r="D40" s="52">
        <v>58767.29</v>
      </c>
    </row>
    <row r="41" spans="1:4" x14ac:dyDescent="0.2">
      <c r="A41" s="51">
        <v>1247</v>
      </c>
      <c r="B41" s="47" t="s">
        <v>135</v>
      </c>
      <c r="C41" s="52">
        <v>0</v>
      </c>
      <c r="D41" s="52">
        <v>0</v>
      </c>
    </row>
    <row r="42" spans="1:4" x14ac:dyDescent="0.2">
      <c r="A42" s="51">
        <v>1248</v>
      </c>
      <c r="B42" s="47" t="s">
        <v>136</v>
      </c>
      <c r="C42" s="52">
        <v>0</v>
      </c>
      <c r="D42" s="52">
        <v>0</v>
      </c>
    </row>
    <row r="43" spans="1:4" x14ac:dyDescent="0.2">
      <c r="A43" s="58">
        <v>1250</v>
      </c>
      <c r="B43" s="59" t="s">
        <v>140</v>
      </c>
      <c r="C43" s="119">
        <v>0</v>
      </c>
      <c r="D43" s="119">
        <v>0</v>
      </c>
    </row>
    <row r="44" spans="1:4" x14ac:dyDescent="0.2">
      <c r="A44" s="51">
        <v>1251</v>
      </c>
      <c r="B44" s="47" t="s">
        <v>141</v>
      </c>
      <c r="C44" s="52">
        <v>0</v>
      </c>
      <c r="D44" s="52">
        <v>0</v>
      </c>
    </row>
    <row r="45" spans="1:4" x14ac:dyDescent="0.2">
      <c r="A45" s="51">
        <v>1252</v>
      </c>
      <c r="B45" s="47" t="s">
        <v>142</v>
      </c>
      <c r="C45" s="52">
        <v>0</v>
      </c>
      <c r="D45" s="52">
        <v>0</v>
      </c>
    </row>
    <row r="46" spans="1:4" x14ac:dyDescent="0.2">
      <c r="A46" s="51">
        <v>1253</v>
      </c>
      <c r="B46" s="47" t="s">
        <v>143</v>
      </c>
      <c r="C46" s="52">
        <v>0</v>
      </c>
      <c r="D46" s="52">
        <v>0</v>
      </c>
    </row>
    <row r="47" spans="1:4" x14ac:dyDescent="0.2">
      <c r="A47" s="51">
        <v>1254</v>
      </c>
      <c r="B47" s="47" t="s">
        <v>144</v>
      </c>
      <c r="C47" s="52">
        <v>0</v>
      </c>
      <c r="D47" s="52">
        <v>0</v>
      </c>
    </row>
    <row r="48" spans="1:4" x14ac:dyDescent="0.2">
      <c r="A48" s="51">
        <v>1259</v>
      </c>
      <c r="B48" s="47" t="s">
        <v>145</v>
      </c>
      <c r="C48" s="52">
        <v>0</v>
      </c>
      <c r="D48" s="52">
        <v>0</v>
      </c>
    </row>
    <row r="49" spans="1:7" x14ac:dyDescent="0.2">
      <c r="A49" s="206"/>
      <c r="B49" s="210" t="s">
        <v>482</v>
      </c>
      <c r="C49" s="205">
        <f>C26+C34+C43</f>
        <v>37944948.460000008</v>
      </c>
      <c r="D49" s="205">
        <f>D26+D34+D43</f>
        <v>37944948.460000008</v>
      </c>
    </row>
    <row r="51" spans="1:7" ht="15" x14ac:dyDescent="0.25">
      <c r="A51" s="49" t="s">
        <v>483</v>
      </c>
      <c r="B51" s="49"/>
      <c r="C51" s="49"/>
      <c r="D51" s="49"/>
      <c r="F51"/>
    </row>
    <row r="52" spans="1:7" ht="15" x14ac:dyDescent="0.25">
      <c r="A52" s="50" t="s">
        <v>67</v>
      </c>
      <c r="B52" s="50" t="s">
        <v>472</v>
      </c>
      <c r="C52" s="123">
        <v>2023</v>
      </c>
      <c r="D52" s="123">
        <v>2022</v>
      </c>
      <c r="F52"/>
    </row>
    <row r="53" spans="1:7" ht="15" customHeight="1" x14ac:dyDescent="0.25">
      <c r="A53" s="218">
        <v>3210</v>
      </c>
      <c r="B53" s="209" t="s">
        <v>484</v>
      </c>
      <c r="C53" s="219">
        <v>1667927.4299999997</v>
      </c>
      <c r="D53" s="219">
        <v>-3039057.99</v>
      </c>
      <c r="E53" s="216"/>
      <c r="F53" s="217"/>
      <c r="G53" s="190"/>
    </row>
    <row r="54" spans="1:7" ht="15" x14ac:dyDescent="0.25">
      <c r="A54" s="51"/>
      <c r="B54" s="131" t="s">
        <v>485</v>
      </c>
      <c r="C54" s="215">
        <f>+C55+C67+C95+C98</f>
        <v>5240600.21</v>
      </c>
      <c r="D54" s="215">
        <f>+D55+D67+D95+D98</f>
        <v>2747364.67</v>
      </c>
      <c r="E54" s="214"/>
      <c r="F54" s="173"/>
    </row>
    <row r="55" spans="1:7" ht="15" x14ac:dyDescent="0.25">
      <c r="A55" s="58">
        <v>5400</v>
      </c>
      <c r="B55" s="59" t="s">
        <v>397</v>
      </c>
      <c r="C55" s="215">
        <f>+C56+C58+C60+C62+C64</f>
        <v>0</v>
      </c>
      <c r="D55" s="215">
        <f>+D56+D58+D60+D62+D64</f>
        <v>0</v>
      </c>
      <c r="F55"/>
    </row>
    <row r="56" spans="1:7" ht="15" x14ac:dyDescent="0.25">
      <c r="A56" s="51">
        <v>5410</v>
      </c>
      <c r="B56" s="47" t="s">
        <v>486</v>
      </c>
      <c r="C56" s="212">
        <v>0</v>
      </c>
      <c r="D56" s="212">
        <v>0</v>
      </c>
      <c r="F56"/>
    </row>
    <row r="57" spans="1:7" ht="15" x14ac:dyDescent="0.25">
      <c r="A57" s="51">
        <v>5411</v>
      </c>
      <c r="B57" s="47" t="s">
        <v>399</v>
      </c>
      <c r="C57" s="212">
        <v>0</v>
      </c>
      <c r="D57" s="212">
        <v>0</v>
      </c>
      <c r="F57"/>
    </row>
    <row r="58" spans="1:7" ht="15" x14ac:dyDescent="0.25">
      <c r="A58" s="51">
        <v>5420</v>
      </c>
      <c r="B58" s="47" t="s">
        <v>487</v>
      </c>
      <c r="C58" s="212">
        <v>0</v>
      </c>
      <c r="D58" s="212">
        <v>0</v>
      </c>
      <c r="F58"/>
    </row>
    <row r="59" spans="1:7" ht="15" x14ac:dyDescent="0.25">
      <c r="A59" s="51">
        <v>5421</v>
      </c>
      <c r="B59" s="47" t="s">
        <v>402</v>
      </c>
      <c r="C59" s="212">
        <v>0</v>
      </c>
      <c r="D59" s="212">
        <v>0</v>
      </c>
      <c r="F59"/>
    </row>
    <row r="60" spans="1:7" ht="15" x14ac:dyDescent="0.25">
      <c r="A60" s="51">
        <v>5430</v>
      </c>
      <c r="B60" s="47" t="s">
        <v>488</v>
      </c>
      <c r="C60" s="212">
        <v>0</v>
      </c>
      <c r="D60" s="212">
        <v>0</v>
      </c>
      <c r="F60"/>
    </row>
    <row r="61" spans="1:7" ht="15" x14ac:dyDescent="0.25">
      <c r="A61" s="51">
        <v>5431</v>
      </c>
      <c r="B61" s="47" t="s">
        <v>405</v>
      </c>
      <c r="C61" s="212">
        <v>0</v>
      </c>
      <c r="D61" s="212">
        <v>0</v>
      </c>
      <c r="F61"/>
    </row>
    <row r="62" spans="1:7" ht="15" x14ac:dyDescent="0.25">
      <c r="A62" s="51">
        <v>5440</v>
      </c>
      <c r="B62" s="47" t="s">
        <v>489</v>
      </c>
      <c r="C62" s="212">
        <v>0</v>
      </c>
      <c r="D62" s="212">
        <v>0</v>
      </c>
      <c r="F62"/>
    </row>
    <row r="63" spans="1:7" ht="15" x14ac:dyDescent="0.25">
      <c r="A63" s="51">
        <v>5441</v>
      </c>
      <c r="B63" s="47" t="s">
        <v>489</v>
      </c>
      <c r="C63" s="212">
        <v>0</v>
      </c>
      <c r="D63" s="212">
        <v>0</v>
      </c>
      <c r="F63"/>
    </row>
    <row r="64" spans="1:7" ht="15" x14ac:dyDescent="0.25">
      <c r="A64" s="51">
        <v>5450</v>
      </c>
      <c r="B64" s="47" t="s">
        <v>490</v>
      </c>
      <c r="C64" s="212">
        <v>0</v>
      </c>
      <c r="D64" s="212">
        <v>0</v>
      </c>
      <c r="F64"/>
    </row>
    <row r="65" spans="1:6" ht="15" x14ac:dyDescent="0.25">
      <c r="A65" s="51">
        <v>5451</v>
      </c>
      <c r="B65" s="47" t="s">
        <v>409</v>
      </c>
      <c r="C65" s="212">
        <v>0</v>
      </c>
      <c r="D65" s="212">
        <v>0</v>
      </c>
      <c r="F65"/>
    </row>
    <row r="66" spans="1:6" ht="15" x14ac:dyDescent="0.25">
      <c r="A66" s="51">
        <v>5452</v>
      </c>
      <c r="B66" s="47" t="s">
        <v>410</v>
      </c>
      <c r="C66" s="212">
        <v>0</v>
      </c>
      <c r="D66" s="212">
        <v>0</v>
      </c>
      <c r="F66"/>
    </row>
    <row r="67" spans="1:6" ht="15" x14ac:dyDescent="0.25">
      <c r="A67" s="58">
        <v>5500</v>
      </c>
      <c r="B67" s="59" t="s">
        <v>411</v>
      </c>
      <c r="C67" s="215">
        <f>+C68+C77+C80+C86</f>
        <v>1671569.71</v>
      </c>
      <c r="D67" s="215">
        <f>+D68+D77+D80+D86</f>
        <v>999709.57</v>
      </c>
      <c r="F67"/>
    </row>
    <row r="68" spans="1:6" ht="15" x14ac:dyDescent="0.25">
      <c r="A68" s="58">
        <v>5510</v>
      </c>
      <c r="B68" s="59" t="s">
        <v>412</v>
      </c>
      <c r="C68" s="215">
        <f>SUM(C69:C76)</f>
        <v>1276158.45</v>
      </c>
      <c r="D68" s="215">
        <f>SUM(D69:D76)</f>
        <v>999709.57</v>
      </c>
      <c r="F68"/>
    </row>
    <row r="69" spans="1:6" ht="15" x14ac:dyDescent="0.25">
      <c r="A69" s="51">
        <v>5511</v>
      </c>
      <c r="B69" s="47" t="s">
        <v>413</v>
      </c>
      <c r="C69" s="212">
        <v>0</v>
      </c>
      <c r="D69" s="212">
        <v>0</v>
      </c>
      <c r="F69"/>
    </row>
    <row r="70" spans="1:6" ht="15" x14ac:dyDescent="0.25">
      <c r="A70" s="51">
        <v>5512</v>
      </c>
      <c r="B70" s="47" t="s">
        <v>414</v>
      </c>
      <c r="C70" s="212">
        <v>0</v>
      </c>
      <c r="D70" s="212">
        <v>0</v>
      </c>
      <c r="F70"/>
    </row>
    <row r="71" spans="1:6" ht="15" x14ac:dyDescent="0.25">
      <c r="A71" s="51">
        <v>5513</v>
      </c>
      <c r="B71" s="47" t="s">
        <v>415</v>
      </c>
      <c r="C71" s="212">
        <v>277726.05</v>
      </c>
      <c r="D71" s="212">
        <v>0</v>
      </c>
      <c r="F71"/>
    </row>
    <row r="72" spans="1:6" ht="15" x14ac:dyDescent="0.25">
      <c r="A72" s="51">
        <v>5514</v>
      </c>
      <c r="B72" s="47" t="s">
        <v>416</v>
      </c>
      <c r="C72" s="212">
        <v>0</v>
      </c>
      <c r="D72" s="212">
        <v>0</v>
      </c>
      <c r="F72"/>
    </row>
    <row r="73" spans="1:6" ht="15" x14ac:dyDescent="0.25">
      <c r="A73" s="51">
        <v>5515</v>
      </c>
      <c r="B73" s="47" t="s">
        <v>417</v>
      </c>
      <c r="C73" s="212">
        <v>925235.37</v>
      </c>
      <c r="D73" s="212">
        <v>926876.23</v>
      </c>
      <c r="F73" s="173"/>
    </row>
    <row r="74" spans="1:6" ht="15" x14ac:dyDescent="0.25">
      <c r="A74" s="51">
        <v>5516</v>
      </c>
      <c r="B74" s="47" t="s">
        <v>418</v>
      </c>
      <c r="C74" s="212">
        <v>2700</v>
      </c>
      <c r="D74" s="212">
        <v>2250</v>
      </c>
      <c r="F74"/>
    </row>
    <row r="75" spans="1:6" ht="15" x14ac:dyDescent="0.25">
      <c r="A75" s="51">
        <v>5517</v>
      </c>
      <c r="B75" s="47" t="s">
        <v>419</v>
      </c>
      <c r="C75" s="212">
        <v>70497.03</v>
      </c>
      <c r="D75" s="212">
        <v>70583.34</v>
      </c>
      <c r="F75"/>
    </row>
    <row r="76" spans="1:6" ht="15" x14ac:dyDescent="0.25">
      <c r="A76" s="51">
        <v>5518</v>
      </c>
      <c r="B76" s="47" t="s">
        <v>420</v>
      </c>
      <c r="C76" s="52">
        <v>0</v>
      </c>
      <c r="D76" s="52">
        <v>0</v>
      </c>
      <c r="F76"/>
    </row>
    <row r="77" spans="1:6" ht="15" x14ac:dyDescent="0.25">
      <c r="A77" s="58">
        <v>5520</v>
      </c>
      <c r="B77" s="59" t="s">
        <v>421</v>
      </c>
      <c r="C77" s="119">
        <f>SUM(C78:C79)</f>
        <v>0</v>
      </c>
      <c r="D77" s="119">
        <f>SUM(D78:D79)</f>
        <v>0</v>
      </c>
      <c r="F77"/>
    </row>
    <row r="78" spans="1:6" ht="15" x14ac:dyDescent="0.25">
      <c r="A78" s="51">
        <v>5521</v>
      </c>
      <c r="B78" s="47" t="s">
        <v>422</v>
      </c>
      <c r="C78" s="52">
        <v>0</v>
      </c>
      <c r="D78" s="52">
        <v>0</v>
      </c>
      <c r="F78"/>
    </row>
    <row r="79" spans="1:6" ht="15" x14ac:dyDescent="0.25">
      <c r="A79" s="51">
        <v>5522</v>
      </c>
      <c r="B79" s="47" t="s">
        <v>423</v>
      </c>
      <c r="C79" s="52">
        <v>0</v>
      </c>
      <c r="D79" s="52">
        <v>0</v>
      </c>
      <c r="F79"/>
    </row>
    <row r="80" spans="1:6" ht="15" x14ac:dyDescent="0.25">
      <c r="A80" s="58">
        <v>5530</v>
      </c>
      <c r="B80" s="59" t="s">
        <v>424</v>
      </c>
      <c r="C80" s="119">
        <f>SUM(C81:C85)</f>
        <v>0</v>
      </c>
      <c r="D80" s="119">
        <f>SUM(D81:D85)</f>
        <v>0</v>
      </c>
      <c r="F80"/>
    </row>
    <row r="81" spans="1:6" ht="15" x14ac:dyDescent="0.25">
      <c r="A81" s="51">
        <v>5531</v>
      </c>
      <c r="B81" s="47" t="s">
        <v>425</v>
      </c>
      <c r="C81" s="52">
        <v>0</v>
      </c>
      <c r="D81" s="52">
        <v>0</v>
      </c>
      <c r="F81"/>
    </row>
    <row r="82" spans="1:6" ht="15" x14ac:dyDescent="0.25">
      <c r="A82" s="51">
        <v>5532</v>
      </c>
      <c r="B82" s="47" t="s">
        <v>426</v>
      </c>
      <c r="C82" s="52">
        <v>0</v>
      </c>
      <c r="D82" s="52">
        <v>0</v>
      </c>
      <c r="F82"/>
    </row>
    <row r="83" spans="1:6" ht="15" x14ac:dyDescent="0.25">
      <c r="A83" s="51">
        <v>5533</v>
      </c>
      <c r="B83" s="47" t="s">
        <v>427</v>
      </c>
      <c r="C83" s="52">
        <v>0</v>
      </c>
      <c r="D83" s="52">
        <v>0</v>
      </c>
      <c r="F83"/>
    </row>
    <row r="84" spans="1:6" ht="15" x14ac:dyDescent="0.25">
      <c r="A84" s="51">
        <v>5534</v>
      </c>
      <c r="B84" s="47" t="s">
        <v>428</v>
      </c>
      <c r="C84" s="52">
        <v>0</v>
      </c>
      <c r="D84" s="52">
        <v>0</v>
      </c>
      <c r="F84"/>
    </row>
    <row r="85" spans="1:6" ht="15" x14ac:dyDescent="0.25">
      <c r="A85" s="51">
        <v>5535</v>
      </c>
      <c r="B85" s="47" t="s">
        <v>429</v>
      </c>
      <c r="C85" s="52">
        <v>0</v>
      </c>
      <c r="D85" s="52">
        <v>0</v>
      </c>
      <c r="F85"/>
    </row>
    <row r="86" spans="1:6" ht="15" x14ac:dyDescent="0.25">
      <c r="A86" s="58">
        <v>5590</v>
      </c>
      <c r="B86" s="59" t="s">
        <v>430</v>
      </c>
      <c r="C86" s="119">
        <f>SUM(C87:C94)</f>
        <v>395411.26</v>
      </c>
      <c r="D86" s="119">
        <f>SUM(D87:D94)</f>
        <v>0</v>
      </c>
      <c r="F86"/>
    </row>
    <row r="87" spans="1:6" ht="15" x14ac:dyDescent="0.25">
      <c r="A87" s="51">
        <v>5591</v>
      </c>
      <c r="B87" s="47" t="s">
        <v>431</v>
      </c>
      <c r="C87" s="52">
        <v>0</v>
      </c>
      <c r="D87" s="52">
        <v>0</v>
      </c>
      <c r="F87"/>
    </row>
    <row r="88" spans="1:6" ht="15" x14ac:dyDescent="0.25">
      <c r="A88" s="51">
        <v>5592</v>
      </c>
      <c r="B88" s="47" t="s">
        <v>432</v>
      </c>
      <c r="C88" s="52">
        <v>0</v>
      </c>
      <c r="D88" s="52">
        <v>0</v>
      </c>
      <c r="F88"/>
    </row>
    <row r="89" spans="1:6" ht="15" x14ac:dyDescent="0.25">
      <c r="A89" s="51">
        <v>5593</v>
      </c>
      <c r="B89" s="47" t="s">
        <v>433</v>
      </c>
      <c r="C89" s="52">
        <v>0</v>
      </c>
      <c r="D89" s="52">
        <v>0</v>
      </c>
      <c r="F89"/>
    </row>
    <row r="90" spans="1:6" ht="15" x14ac:dyDescent="0.25">
      <c r="A90" s="51">
        <v>5594</v>
      </c>
      <c r="B90" s="47" t="s">
        <v>491</v>
      </c>
      <c r="C90" s="52">
        <v>0</v>
      </c>
      <c r="D90" s="52">
        <v>0</v>
      </c>
      <c r="F90"/>
    </row>
    <row r="91" spans="1:6" ht="15" x14ac:dyDescent="0.25">
      <c r="A91" s="51">
        <v>5595</v>
      </c>
      <c r="B91" s="47" t="s">
        <v>435</v>
      </c>
      <c r="C91" s="52">
        <v>0</v>
      </c>
      <c r="D91" s="52">
        <v>0</v>
      </c>
      <c r="F91"/>
    </row>
    <row r="92" spans="1:6" ht="15" x14ac:dyDescent="0.25">
      <c r="A92" s="51">
        <v>5596</v>
      </c>
      <c r="B92" s="47" t="s">
        <v>326</v>
      </c>
      <c r="C92" s="52">
        <v>0</v>
      </c>
      <c r="D92" s="52">
        <v>0</v>
      </c>
      <c r="F92"/>
    </row>
    <row r="93" spans="1:6" ht="15" x14ac:dyDescent="0.25">
      <c r="A93" s="51">
        <v>5597</v>
      </c>
      <c r="B93" s="47" t="s">
        <v>436</v>
      </c>
      <c r="C93" s="52">
        <v>0</v>
      </c>
      <c r="D93" s="52">
        <v>0</v>
      </c>
      <c r="F93"/>
    </row>
    <row r="94" spans="1:6" ht="15" x14ac:dyDescent="0.25">
      <c r="A94" s="51">
        <v>5599</v>
      </c>
      <c r="B94" s="47" t="s">
        <v>438</v>
      </c>
      <c r="C94" s="212">
        <v>395411.26</v>
      </c>
      <c r="D94" s="212">
        <v>0</v>
      </c>
      <c r="F94"/>
    </row>
    <row r="95" spans="1:6" ht="15" x14ac:dyDescent="0.25">
      <c r="A95" s="58">
        <v>5600</v>
      </c>
      <c r="B95" s="59" t="s">
        <v>439</v>
      </c>
      <c r="C95" s="215">
        <f>+C96</f>
        <v>0</v>
      </c>
      <c r="D95" s="215">
        <v>0</v>
      </c>
      <c r="F95"/>
    </row>
    <row r="96" spans="1:6" ht="15" x14ac:dyDescent="0.25">
      <c r="A96" s="58">
        <v>5610</v>
      </c>
      <c r="B96" s="59" t="s">
        <v>440</v>
      </c>
      <c r="C96" s="215">
        <f>+C97</f>
        <v>0</v>
      </c>
      <c r="D96" s="215">
        <f>+D97</f>
        <v>0</v>
      </c>
      <c r="F96"/>
    </row>
    <row r="97" spans="1:7" ht="15" x14ac:dyDescent="0.25">
      <c r="A97" s="51">
        <v>5611</v>
      </c>
      <c r="B97" s="47" t="s">
        <v>441</v>
      </c>
      <c r="C97" s="212">
        <v>0</v>
      </c>
      <c r="D97" s="212">
        <v>0</v>
      </c>
      <c r="F97"/>
    </row>
    <row r="98" spans="1:7" ht="15" x14ac:dyDescent="0.25">
      <c r="A98" s="58">
        <v>2110</v>
      </c>
      <c r="B98" s="132" t="s">
        <v>492</v>
      </c>
      <c r="C98" s="215">
        <f>SUM(C99:C103)</f>
        <v>3569030.5</v>
      </c>
      <c r="D98" s="119">
        <f>SUM(D99:D103)</f>
        <v>1747655.1</v>
      </c>
      <c r="F98"/>
    </row>
    <row r="99" spans="1:7" ht="15" x14ac:dyDescent="0.25">
      <c r="A99" s="51">
        <v>2111</v>
      </c>
      <c r="B99" s="47" t="s">
        <v>493</v>
      </c>
      <c r="C99" s="212">
        <v>0</v>
      </c>
      <c r="D99" s="212">
        <v>0</v>
      </c>
      <c r="F99"/>
    </row>
    <row r="100" spans="1:7" ht="15" x14ac:dyDescent="0.25">
      <c r="A100" s="51">
        <v>2112</v>
      </c>
      <c r="B100" s="47" t="s">
        <v>494</v>
      </c>
      <c r="C100" s="212">
        <v>0</v>
      </c>
      <c r="D100" s="212">
        <v>0</v>
      </c>
      <c r="F100"/>
    </row>
    <row r="101" spans="1:7" ht="15" x14ac:dyDescent="0.25">
      <c r="A101" s="51">
        <v>2112</v>
      </c>
      <c r="B101" s="47" t="s">
        <v>495</v>
      </c>
      <c r="C101" s="212">
        <v>3569030.5</v>
      </c>
      <c r="D101" s="212">
        <v>1747655.1</v>
      </c>
      <c r="F101"/>
    </row>
    <row r="102" spans="1:7" ht="15" x14ac:dyDescent="0.25">
      <c r="A102" s="51">
        <v>2115</v>
      </c>
      <c r="B102" s="47" t="s">
        <v>496</v>
      </c>
      <c r="C102" s="52">
        <v>0</v>
      </c>
      <c r="D102" s="212">
        <v>0</v>
      </c>
      <c r="F102"/>
    </row>
    <row r="103" spans="1:7" ht="15" x14ac:dyDescent="0.25">
      <c r="A103" s="51">
        <v>2114</v>
      </c>
      <c r="B103" s="47" t="s">
        <v>497</v>
      </c>
      <c r="C103" s="52">
        <v>0</v>
      </c>
      <c r="D103" s="52">
        <v>0</v>
      </c>
      <c r="F103"/>
    </row>
    <row r="104" spans="1:7" ht="15" x14ac:dyDescent="0.25">
      <c r="A104" s="51"/>
      <c r="B104" s="131" t="s">
        <v>498</v>
      </c>
      <c r="C104" s="215">
        <f>+C105+C127+C137</f>
        <v>3964441.76</v>
      </c>
      <c r="D104" s="215">
        <f>+D105+D127+D137</f>
        <v>1747655.1</v>
      </c>
      <c r="E104" s="52"/>
      <c r="F104"/>
      <c r="G104" s="52"/>
    </row>
    <row r="105" spans="1:7" x14ac:dyDescent="0.2">
      <c r="A105" s="58">
        <v>4300</v>
      </c>
      <c r="B105" s="137" t="s">
        <v>42</v>
      </c>
      <c r="C105" s="215">
        <f>+C106+C109+C115+C117+C119</f>
        <v>0</v>
      </c>
      <c r="D105" s="215">
        <f>+D106+D109+D115+D117+D119</f>
        <v>1055623.81</v>
      </c>
    </row>
    <row r="106" spans="1:7" x14ac:dyDescent="0.2">
      <c r="A106" s="58">
        <v>4310</v>
      </c>
      <c r="B106" s="137" t="s">
        <v>311</v>
      </c>
      <c r="C106" s="215">
        <f>SUM(C107:C108)</f>
        <v>0</v>
      </c>
      <c r="D106" s="215">
        <f>SUM(D107:D108)</f>
        <v>0</v>
      </c>
    </row>
    <row r="107" spans="1:7" x14ac:dyDescent="0.2">
      <c r="A107" s="51">
        <v>4311</v>
      </c>
      <c r="B107" s="138" t="s">
        <v>312</v>
      </c>
      <c r="C107" s="212">
        <v>0</v>
      </c>
      <c r="D107" s="212">
        <v>0</v>
      </c>
    </row>
    <row r="108" spans="1:7" x14ac:dyDescent="0.2">
      <c r="A108" s="51">
        <v>4319</v>
      </c>
      <c r="B108" s="138" t="s">
        <v>313</v>
      </c>
      <c r="C108" s="212">
        <v>0</v>
      </c>
      <c r="D108" s="212">
        <v>0</v>
      </c>
    </row>
    <row r="109" spans="1:7" x14ac:dyDescent="0.2">
      <c r="A109" s="58">
        <v>4320</v>
      </c>
      <c r="B109" s="137" t="s">
        <v>314</v>
      </c>
      <c r="C109" s="215">
        <f>SUM(C110:C114)</f>
        <v>0</v>
      </c>
      <c r="D109" s="215">
        <f>SUM(D110:D114)</f>
        <v>0</v>
      </c>
    </row>
    <row r="110" spans="1:7" x14ac:dyDescent="0.2">
      <c r="A110" s="51">
        <v>4321</v>
      </c>
      <c r="B110" s="138" t="s">
        <v>315</v>
      </c>
      <c r="C110" s="212">
        <v>0</v>
      </c>
      <c r="D110" s="212">
        <v>0</v>
      </c>
    </row>
    <row r="111" spans="1:7" x14ac:dyDescent="0.2">
      <c r="A111" s="51">
        <v>4322</v>
      </c>
      <c r="B111" s="138" t="s">
        <v>316</v>
      </c>
      <c r="C111" s="212">
        <v>0</v>
      </c>
      <c r="D111" s="212">
        <v>0</v>
      </c>
    </row>
    <row r="112" spans="1:7" x14ac:dyDescent="0.2">
      <c r="A112" s="51">
        <v>4323</v>
      </c>
      <c r="B112" s="138" t="s">
        <v>317</v>
      </c>
      <c r="C112" s="212">
        <v>0</v>
      </c>
      <c r="D112" s="212">
        <v>0</v>
      </c>
    </row>
    <row r="113" spans="1:6" x14ac:dyDescent="0.2">
      <c r="A113" s="51">
        <v>4324</v>
      </c>
      <c r="B113" s="138" t="s">
        <v>318</v>
      </c>
      <c r="C113" s="212">
        <v>0</v>
      </c>
      <c r="D113" s="212">
        <v>0</v>
      </c>
    </row>
    <row r="114" spans="1:6" x14ac:dyDescent="0.2">
      <c r="A114" s="51">
        <v>4325</v>
      </c>
      <c r="B114" s="138" t="s">
        <v>319</v>
      </c>
      <c r="C114" s="212">
        <v>0</v>
      </c>
      <c r="D114" s="212">
        <v>0</v>
      </c>
    </row>
    <row r="115" spans="1:6" x14ac:dyDescent="0.2">
      <c r="A115" s="58">
        <v>4330</v>
      </c>
      <c r="B115" s="137" t="s">
        <v>320</v>
      </c>
      <c r="C115" s="215">
        <f>+C116</f>
        <v>0</v>
      </c>
      <c r="D115" s="215">
        <f>+D116</f>
        <v>0</v>
      </c>
    </row>
    <row r="116" spans="1:6" x14ac:dyDescent="0.2">
      <c r="A116" s="51">
        <v>4331</v>
      </c>
      <c r="B116" s="138" t="s">
        <v>320</v>
      </c>
      <c r="C116" s="212">
        <v>0</v>
      </c>
      <c r="D116" s="212">
        <v>0</v>
      </c>
    </row>
    <row r="117" spans="1:6" x14ac:dyDescent="0.2">
      <c r="A117" s="58">
        <v>4340</v>
      </c>
      <c r="B117" s="137" t="s">
        <v>321</v>
      </c>
      <c r="C117" s="215">
        <f>+C118</f>
        <v>0</v>
      </c>
      <c r="D117" s="215">
        <f>+D118</f>
        <v>0</v>
      </c>
    </row>
    <row r="118" spans="1:6" x14ac:dyDescent="0.2">
      <c r="A118" s="51">
        <v>4341</v>
      </c>
      <c r="B118" s="138" t="s">
        <v>321</v>
      </c>
      <c r="C118" s="212">
        <v>0</v>
      </c>
      <c r="D118" s="212">
        <v>0</v>
      </c>
    </row>
    <row r="119" spans="1:6" x14ac:dyDescent="0.2">
      <c r="A119" s="58">
        <v>4390</v>
      </c>
      <c r="B119" s="137" t="s">
        <v>322</v>
      </c>
      <c r="C119" s="215">
        <v>0</v>
      </c>
      <c r="D119" s="215">
        <f>SUM(D120:D126)</f>
        <v>1055623.81</v>
      </c>
    </row>
    <row r="120" spans="1:6" x14ac:dyDescent="0.2">
      <c r="A120" s="51">
        <v>4392</v>
      </c>
      <c r="B120" s="138" t="s">
        <v>323</v>
      </c>
      <c r="C120" s="212">
        <v>0</v>
      </c>
      <c r="D120" s="212">
        <v>0</v>
      </c>
    </row>
    <row r="121" spans="1:6" x14ac:dyDescent="0.2">
      <c r="A121" s="51">
        <v>4393</v>
      </c>
      <c r="B121" s="138" t="s">
        <v>324</v>
      </c>
      <c r="C121" s="212">
        <v>0</v>
      </c>
      <c r="D121" s="212">
        <v>0</v>
      </c>
    </row>
    <row r="122" spans="1:6" x14ac:dyDescent="0.2">
      <c r="A122" s="51">
        <v>4394</v>
      </c>
      <c r="B122" s="138" t="s">
        <v>325</v>
      </c>
      <c r="C122" s="212">
        <v>0</v>
      </c>
      <c r="D122" s="212">
        <v>0</v>
      </c>
    </row>
    <row r="123" spans="1:6" x14ac:dyDescent="0.2">
      <c r="A123" s="51">
        <v>4395</v>
      </c>
      <c r="B123" s="138" t="s">
        <v>326</v>
      </c>
      <c r="C123" s="212">
        <v>0</v>
      </c>
      <c r="D123" s="212">
        <v>0</v>
      </c>
    </row>
    <row r="124" spans="1:6" x14ac:dyDescent="0.2">
      <c r="A124" s="51">
        <v>4396</v>
      </c>
      <c r="B124" s="138" t="s">
        <v>327</v>
      </c>
      <c r="C124" s="212">
        <v>0</v>
      </c>
      <c r="D124" s="212">
        <v>0</v>
      </c>
    </row>
    <row r="125" spans="1:6" x14ac:dyDescent="0.2">
      <c r="A125" s="51">
        <v>4397</v>
      </c>
      <c r="B125" s="138" t="s">
        <v>328</v>
      </c>
      <c r="C125" s="212">
        <v>0</v>
      </c>
      <c r="D125" s="212">
        <v>0</v>
      </c>
    </row>
    <row r="126" spans="1:6" x14ac:dyDescent="0.2">
      <c r="A126" s="51">
        <v>4399</v>
      </c>
      <c r="B126" s="138" t="s">
        <v>322</v>
      </c>
      <c r="C126" s="212">
        <v>0</v>
      </c>
      <c r="D126" s="212">
        <v>1055623.81</v>
      </c>
    </row>
    <row r="127" spans="1:6" ht="15" x14ac:dyDescent="0.25">
      <c r="A127" s="58">
        <v>1120</v>
      </c>
      <c r="B127" s="132" t="s">
        <v>499</v>
      </c>
      <c r="C127" s="215">
        <f>SUM(C128:C136)</f>
        <v>3964441.76</v>
      </c>
      <c r="D127" s="215">
        <f>SUM(D128:D136)</f>
        <v>692031.29</v>
      </c>
      <c r="F127"/>
    </row>
    <row r="128" spans="1:6" customFormat="1" ht="15" x14ac:dyDescent="0.25">
      <c r="A128" s="51">
        <v>1124</v>
      </c>
      <c r="B128" s="130" t="s">
        <v>500</v>
      </c>
      <c r="C128" s="212">
        <v>0</v>
      </c>
      <c r="D128" s="212">
        <v>0</v>
      </c>
    </row>
    <row r="129" spans="1:6" ht="15" x14ac:dyDescent="0.25">
      <c r="A129" s="51">
        <v>1124</v>
      </c>
      <c r="B129" s="130" t="s">
        <v>501</v>
      </c>
      <c r="C129" s="212">
        <v>0</v>
      </c>
      <c r="D129" s="212">
        <v>0</v>
      </c>
      <c r="F129"/>
    </row>
    <row r="130" spans="1:6" ht="15" x14ac:dyDescent="0.25">
      <c r="A130" s="51">
        <v>1124</v>
      </c>
      <c r="B130" s="130" t="s">
        <v>502</v>
      </c>
      <c r="C130" s="212">
        <v>0</v>
      </c>
      <c r="D130" s="212">
        <v>0</v>
      </c>
      <c r="F130"/>
    </row>
    <row r="131" spans="1:6" ht="15" x14ac:dyDescent="0.25">
      <c r="A131" s="51">
        <v>1124</v>
      </c>
      <c r="B131" s="130" t="s">
        <v>503</v>
      </c>
      <c r="C131" s="212">
        <v>0</v>
      </c>
      <c r="D131" s="212">
        <v>0</v>
      </c>
      <c r="F131"/>
    </row>
    <row r="132" spans="1:6" ht="15" x14ac:dyDescent="0.25">
      <c r="A132" s="51">
        <v>1124</v>
      </c>
      <c r="B132" s="130" t="s">
        <v>504</v>
      </c>
      <c r="C132" s="212">
        <v>0</v>
      </c>
      <c r="D132" s="212">
        <v>0</v>
      </c>
      <c r="F132"/>
    </row>
    <row r="133" spans="1:6" ht="15" x14ac:dyDescent="0.25">
      <c r="A133" s="51">
        <v>1124</v>
      </c>
      <c r="B133" s="130" t="s">
        <v>505</v>
      </c>
      <c r="C133" s="212">
        <v>3964441.76</v>
      </c>
      <c r="D133" s="212">
        <v>692031.29</v>
      </c>
      <c r="F133"/>
    </row>
    <row r="134" spans="1:6" ht="15" x14ac:dyDescent="0.25">
      <c r="A134" s="51">
        <v>1122</v>
      </c>
      <c r="B134" s="130" t="s">
        <v>506</v>
      </c>
      <c r="C134" s="52">
        <v>0</v>
      </c>
      <c r="D134" s="52">
        <v>0</v>
      </c>
      <c r="F134"/>
    </row>
    <row r="135" spans="1:6" ht="15" x14ac:dyDescent="0.25">
      <c r="A135" s="51">
        <v>1122</v>
      </c>
      <c r="B135" s="130" t="s">
        <v>507</v>
      </c>
      <c r="C135" s="52">
        <v>0</v>
      </c>
      <c r="D135" s="52">
        <v>0</v>
      </c>
      <c r="F135"/>
    </row>
    <row r="136" spans="1:6" ht="15" x14ac:dyDescent="0.25">
      <c r="A136" s="51">
        <v>1122</v>
      </c>
      <c r="B136" s="130" t="s">
        <v>508</v>
      </c>
      <c r="C136" s="52">
        <v>0</v>
      </c>
      <c r="D136" s="52">
        <v>0</v>
      </c>
      <c r="F136"/>
    </row>
    <row r="137" spans="1:6" ht="15" x14ac:dyDescent="0.25">
      <c r="A137" s="58">
        <v>5120</v>
      </c>
      <c r="B137" s="132" t="s">
        <v>110</v>
      </c>
      <c r="C137" s="119">
        <f>+C138</f>
        <v>0</v>
      </c>
      <c r="D137" s="119">
        <f>+D138</f>
        <v>0</v>
      </c>
      <c r="F137"/>
    </row>
    <row r="138" spans="1:6" ht="15" x14ac:dyDescent="0.25">
      <c r="A138" s="51">
        <v>5120</v>
      </c>
      <c r="B138" s="130" t="s">
        <v>110</v>
      </c>
      <c r="C138" s="52">
        <v>0</v>
      </c>
      <c r="D138" s="52">
        <v>0</v>
      </c>
      <c r="F138"/>
    </row>
    <row r="139" spans="1:6" ht="15" x14ac:dyDescent="0.25">
      <c r="A139" s="51"/>
      <c r="B139" s="211" t="s">
        <v>509</v>
      </c>
      <c r="C139" s="205">
        <f>C53+C54-C104</f>
        <v>2944085.88</v>
      </c>
      <c r="D139" s="205">
        <f>D53+D54-D104</f>
        <v>-2039348.4200000004</v>
      </c>
      <c r="F139"/>
    </row>
    <row r="140" spans="1:6" ht="15" x14ac:dyDescent="0.25">
      <c r="F140"/>
    </row>
    <row r="141" spans="1:6" ht="15" x14ac:dyDescent="0.25">
      <c r="B141" s="38" t="s">
        <v>63</v>
      </c>
      <c r="F141"/>
    </row>
    <row r="143" spans="1:6" x14ac:dyDescent="0.2">
      <c r="C143" s="213"/>
      <c r="D143" s="213"/>
      <c r="E143" s="52"/>
    </row>
    <row r="144" spans="1:6" x14ac:dyDescent="0.2">
      <c r="C144" s="220"/>
      <c r="D144" s="52"/>
    </row>
    <row r="145" spans="3:4" x14ac:dyDescent="0.2">
      <c r="C145" s="52"/>
      <c r="D145" s="52"/>
    </row>
    <row r="146" spans="3:4" x14ac:dyDescent="0.2">
      <c r="C146" s="213"/>
      <c r="D146" s="213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52" xr:uid="{00000000-0002-0000-0700-000000000000}"/>
    <dataValidation allowBlank="1" showInputMessage="1" showErrorMessage="1" prompt="Saldo al 31 de diciembre del año anterior que se presenta" sqref="D7 D52" xr:uid="{00000000-0002-0000-0700-000001000000}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202</v>
      </c>
      <c r="B2" s="24" t="s">
        <v>203</v>
      </c>
    </row>
    <row r="3" spans="1:2" x14ac:dyDescent="0.2">
      <c r="B3" s="4"/>
    </row>
    <row r="4" spans="1:2" ht="14.1" customHeight="1" x14ac:dyDescent="0.2">
      <c r="A4" s="112" t="s">
        <v>49</v>
      </c>
      <c r="B4" s="27" t="s">
        <v>204</v>
      </c>
    </row>
    <row r="5" spans="1:2" ht="14.1" customHeight="1" x14ac:dyDescent="0.2">
      <c r="B5" s="27" t="s">
        <v>510</v>
      </c>
    </row>
    <row r="6" spans="1:2" ht="14.1" customHeight="1" x14ac:dyDescent="0.2">
      <c r="B6" s="27" t="s">
        <v>511</v>
      </c>
    </row>
    <row r="7" spans="1:2" ht="14.1" customHeight="1" x14ac:dyDescent="0.2">
      <c r="B7" s="27" t="s">
        <v>512</v>
      </c>
    </row>
    <row r="9" spans="1:2" ht="15" customHeight="1" x14ac:dyDescent="0.2">
      <c r="A9" s="112" t="s">
        <v>51</v>
      </c>
      <c r="B9" s="25" t="s">
        <v>513</v>
      </c>
    </row>
    <row r="10" spans="1:2" ht="15" customHeight="1" x14ac:dyDescent="0.2">
      <c r="B10" s="25" t="s">
        <v>514</v>
      </c>
    </row>
    <row r="11" spans="1:2" ht="15" customHeight="1" x14ac:dyDescent="0.2">
      <c r="B11" s="135" t="s">
        <v>515</v>
      </c>
    </row>
    <row r="13" spans="1:2" ht="15" customHeight="1" x14ac:dyDescent="0.2">
      <c r="A13" s="112" t="s">
        <v>53</v>
      </c>
      <c r="B13" s="27" t="s">
        <v>516</v>
      </c>
    </row>
    <row r="14" spans="1:2" x14ac:dyDescent="0.2">
      <c r="B14" s="27" t="s">
        <v>512</v>
      </c>
    </row>
    <row r="16" spans="1:2" ht="22.5" x14ac:dyDescent="0.2">
      <c r="A16" s="128" t="s">
        <v>517</v>
      </c>
      <c r="B16" s="127" t="s">
        <v>518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Miguel Ángel Franco Trujillo</cp:lastModifiedBy>
  <cp:revision/>
  <dcterms:created xsi:type="dcterms:W3CDTF">2012-12-11T20:36:24Z</dcterms:created>
  <dcterms:modified xsi:type="dcterms:W3CDTF">2024-02-23T15:18:38Z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